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3255" windowHeight="8100" tabRatio="793" firstSheet="2" activeTab="2"/>
  </bookViews>
  <sheets>
    <sheet name="Narrative" sheetId="1" state="hidden" r:id="rId1"/>
    <sheet name="Budgetplan " sheetId="2" state="hidden" r:id="rId2"/>
    <sheet name="Child care Agriculture budget" sheetId="3" r:id="rId3"/>
  </sheets>
  <definedNames/>
  <calcPr fullCalcOnLoad="1"/>
</workbook>
</file>

<file path=xl/sharedStrings.xml><?xml version="1.0" encoding="utf-8"?>
<sst xmlns="http://schemas.openxmlformats.org/spreadsheetml/2006/main" count="409" uniqueCount="213">
  <si>
    <t>Budget 2 years</t>
  </si>
  <si>
    <t>Bankcharges 1%</t>
  </si>
  <si>
    <t>3 vehicles</t>
  </si>
  <si>
    <t>Narrative</t>
  </si>
  <si>
    <t>Rent equipment/”things”</t>
  </si>
  <si>
    <t>Repair and maintenance other</t>
  </si>
  <si>
    <t>External services</t>
  </si>
  <si>
    <t>Audit- and accounting fee</t>
  </si>
  <si>
    <t>Economic- and legal assistance</t>
  </si>
  <si>
    <t>Total costs travel, transport etc</t>
  </si>
  <si>
    <t>Cost transportation</t>
  </si>
  <si>
    <t>Car allowance</t>
  </si>
  <si>
    <t>Printed matters</t>
  </si>
  <si>
    <t>International travel expenses CO</t>
  </si>
  <si>
    <t>Per diem</t>
  </si>
  <si>
    <t>Other allowance</t>
  </si>
  <si>
    <t>Meetings and public relations cost</t>
  </si>
  <si>
    <t>Meeting cost</t>
  </si>
  <si>
    <t>Advertising</t>
  </si>
  <si>
    <t>Representation</t>
  </si>
  <si>
    <t>Other costs</t>
  </si>
  <si>
    <t>Other rent cost</t>
  </si>
  <si>
    <t>Repair and maintenance</t>
  </si>
  <si>
    <t>Repair and maintenance buildings</t>
  </si>
  <si>
    <t>Repair and maintenance equipment</t>
  </si>
  <si>
    <t>Other external services</t>
  </si>
  <si>
    <t>Office and expenses</t>
  </si>
  <si>
    <t>Office/accommodation supplies</t>
  </si>
  <si>
    <t>Copying</t>
  </si>
  <si>
    <t>Capacity building/institutional development</t>
  </si>
  <si>
    <t>Local purchases and implementing partners</t>
  </si>
  <si>
    <t>Project materials, goods, services</t>
  </si>
  <si>
    <t>Insurance vehicles</t>
  </si>
  <si>
    <t>Rent inventory</t>
  </si>
  <si>
    <t>Social costs local staff</t>
  </si>
  <si>
    <t>Depreciation</t>
  </si>
  <si>
    <t>Depreciation on inventory</t>
  </si>
  <si>
    <t>Budget 2013</t>
  </si>
  <si>
    <t>2 years</t>
  </si>
  <si>
    <t>Rehabilitation activities</t>
  </si>
  <si>
    <t>Skillstraining in village</t>
  </si>
  <si>
    <t>Travels to meetings</t>
  </si>
  <si>
    <t>Currency           USD</t>
  </si>
  <si>
    <t>Account</t>
  </si>
  <si>
    <t>Name</t>
  </si>
  <si>
    <t>Total 2012</t>
  </si>
  <si>
    <t>January</t>
  </si>
  <si>
    <t>Miscellaneous cost</t>
  </si>
  <si>
    <t>81/82</t>
  </si>
  <si>
    <t>Mobile phones</t>
  </si>
  <si>
    <t>Satellite phones</t>
  </si>
  <si>
    <t>Internet</t>
  </si>
  <si>
    <t>Postage</t>
  </si>
  <si>
    <t xml:space="preserve">Freight, taxi </t>
  </si>
  <si>
    <t>Profit on exchange</t>
  </si>
  <si>
    <t>Other financial income</t>
  </si>
  <si>
    <t>Financial expenses</t>
  </si>
  <si>
    <t>Interest expenses</t>
  </si>
  <si>
    <t>Loss on exchange</t>
  </si>
  <si>
    <t>Other financial expense</t>
  </si>
  <si>
    <t>Local travel expenses CO</t>
  </si>
  <si>
    <t>February</t>
  </si>
  <si>
    <t>March</t>
  </si>
  <si>
    <t>April</t>
  </si>
  <si>
    <t>May</t>
  </si>
  <si>
    <t>June</t>
  </si>
  <si>
    <t>July</t>
  </si>
  <si>
    <t>August</t>
  </si>
  <si>
    <t>Septmber</t>
  </si>
  <si>
    <t xml:space="preserve">October </t>
  </si>
  <si>
    <t>November</t>
  </si>
  <si>
    <t>December</t>
  </si>
  <si>
    <t>Salary expatriates</t>
  </si>
  <si>
    <t>Overtime payment local staff</t>
  </si>
  <si>
    <t>Psychosocial assistance</t>
  </si>
  <si>
    <t>Psychosocial assistance</t>
  </si>
  <si>
    <t>Project office Goma and Beni</t>
  </si>
  <si>
    <t>Other taxes local staff</t>
  </si>
  <si>
    <t>Severance</t>
  </si>
  <si>
    <t>Insurance local staff</t>
  </si>
  <si>
    <t>House rent local staff</t>
  </si>
  <si>
    <t>External training and courses local staff</t>
  </si>
  <si>
    <t>Child Soldier</t>
  </si>
  <si>
    <t>Child Soldier</t>
  </si>
  <si>
    <t>Subscription</t>
  </si>
  <si>
    <t>Insurance premiums</t>
  </si>
  <si>
    <t>Insurance equipment</t>
  </si>
  <si>
    <t>Membership fees etc</t>
  </si>
  <si>
    <t>TOTAL</t>
  </si>
  <si>
    <t>1000/m</t>
  </si>
  <si>
    <t>Reintegration sensitization</t>
  </si>
  <si>
    <t>Other cost premises</t>
  </si>
  <si>
    <t>Rent machines, etc</t>
  </si>
  <si>
    <t>Rent machines</t>
  </si>
  <si>
    <t>Other wage costs local staff</t>
  </si>
  <si>
    <t>Premises, communication, etc</t>
  </si>
  <si>
    <t>Premises cost</t>
  </si>
  <si>
    <t>Office rent</t>
  </si>
  <si>
    <t>Warehouse rent</t>
  </si>
  <si>
    <t>Apartment rent internationals</t>
  </si>
  <si>
    <t>Insurance inventory, computers</t>
  </si>
  <si>
    <t>Insurance office premises</t>
  </si>
  <si>
    <t>Insurance warehouse premises</t>
  </si>
  <si>
    <t>Other costs</t>
  </si>
  <si>
    <t>Technical support and maintenance</t>
  </si>
  <si>
    <t>Rent computer systems</t>
  </si>
  <si>
    <t>Rent office machines</t>
  </si>
  <si>
    <t>Garbage collection, water a.s.o.</t>
  </si>
  <si>
    <t>Light, heating</t>
  </si>
  <si>
    <t>Cleaning</t>
  </si>
  <si>
    <t>Security/guard/alarm cost</t>
  </si>
  <si>
    <t>Project Implementing costs partners</t>
  </si>
  <si>
    <t>Purchasing equipment/spare parts</t>
  </si>
  <si>
    <t>Purchasing furniture and other equipment</t>
  </si>
  <si>
    <t>SUBTOTAL before field coordination</t>
  </si>
  <si>
    <t xml:space="preserve">Duration: </t>
  </si>
  <si>
    <t>Duration:</t>
  </si>
  <si>
    <t>Telephone, postage</t>
  </si>
  <si>
    <t>Telephone, fax</t>
  </si>
  <si>
    <t>Fuel</t>
  </si>
  <si>
    <t>Maintenance vehicles</t>
  </si>
  <si>
    <t>Income tax local staff</t>
  </si>
  <si>
    <t>Purchasing vehicles and spare parts</t>
  </si>
  <si>
    <t>Purchasing construction material</t>
  </si>
  <si>
    <t>Purchasing of medical equipment</t>
  </si>
  <si>
    <t>Activities</t>
  </si>
  <si>
    <t>Income generating activities</t>
  </si>
  <si>
    <t>Outreach activities</t>
  </si>
  <si>
    <t>Legal aid</t>
  </si>
  <si>
    <t>Medical assistance</t>
  </si>
  <si>
    <t>Newspapers, periodicals, books etc</t>
  </si>
  <si>
    <t>Internal meetings</t>
  </si>
  <si>
    <t>Rent  vehicles</t>
  </si>
  <si>
    <t>Rent cars from car pool</t>
  </si>
  <si>
    <t>Other transport cost</t>
  </si>
  <si>
    <t>Travel expenses and allowances</t>
  </si>
  <si>
    <t>transport costs HiA for supervision etc</t>
  </si>
  <si>
    <t>Personnel costs</t>
  </si>
  <si>
    <t>Financial costs</t>
  </si>
  <si>
    <t>Financial incomes/interests</t>
  </si>
  <si>
    <t>Interest income</t>
  </si>
  <si>
    <t>Education activities, vocational training etc</t>
  </si>
  <si>
    <t>Field coordination</t>
  </si>
  <si>
    <t xml:space="preserve">Project title: </t>
  </si>
  <si>
    <t xml:space="preserve">TOTAL COST </t>
  </si>
  <si>
    <t>Transfer to projects</t>
  </si>
  <si>
    <t>Transfer to project</t>
  </si>
  <si>
    <t>Other allowances</t>
  </si>
  <si>
    <t>Fee consultant</t>
  </si>
  <si>
    <t>Insurances</t>
  </si>
  <si>
    <t>Salary local staff</t>
  </si>
  <si>
    <t xml:space="preserve"> total 13%</t>
  </si>
  <si>
    <t>Salary local staff ordinary</t>
  </si>
  <si>
    <t>Furniture/Equipment</t>
  </si>
  <si>
    <t>Purchase vehicles</t>
  </si>
  <si>
    <t>Building constructions</t>
  </si>
  <si>
    <t>Medical Equipment</t>
  </si>
  <si>
    <t>Income generating activities</t>
  </si>
  <si>
    <t>Outreach activities</t>
  </si>
  <si>
    <t>Legal Aid</t>
  </si>
  <si>
    <t>Medical assitance, surgery</t>
  </si>
  <si>
    <t>Capacity building/institutional development</t>
  </si>
  <si>
    <t>Schools, vocational training etc</t>
  </si>
  <si>
    <t>Expatriate staff</t>
  </si>
  <si>
    <t>Local Staff/Salaries</t>
  </si>
  <si>
    <t>Transport and travel expenditures</t>
  </si>
  <si>
    <t>Staff training</t>
  </si>
  <si>
    <t>Food &amp; Accomodation, seminars, meetings</t>
  </si>
  <si>
    <t>Premiess, communication</t>
  </si>
  <si>
    <t>Finansial Costs</t>
  </si>
  <si>
    <t>Field Coordination/Admin</t>
  </si>
  <si>
    <t>xx</t>
  </si>
  <si>
    <t>Local Evaluation/review/external inputs</t>
  </si>
  <si>
    <t>Budget 2015 - 2017</t>
  </si>
  <si>
    <t>36 months</t>
  </si>
  <si>
    <t>Telephone, postage, internet</t>
  </si>
  <si>
    <t>Office stationary and equipment</t>
  </si>
  <si>
    <t>Rescue mission</t>
  </si>
  <si>
    <t>Publicity material</t>
  </si>
  <si>
    <t>Audit</t>
  </si>
  <si>
    <t>Vehicle</t>
  </si>
  <si>
    <t xml:space="preserve">Motorbikes </t>
  </si>
  <si>
    <t xml:space="preserve">Salary local  competent staff </t>
  </si>
  <si>
    <t>Fatherhood-training etc.</t>
  </si>
  <si>
    <t>Other training</t>
  </si>
  <si>
    <t>Medical cover</t>
  </si>
  <si>
    <t>Food and accommodation for meetings</t>
  </si>
  <si>
    <t>Local audit</t>
  </si>
  <si>
    <t>Legal aid and advice</t>
  </si>
  <si>
    <t>CHILDCARE AGRICULTURE PROJECT</t>
  </si>
  <si>
    <t>KSH</t>
  </si>
  <si>
    <t>Farm implements and tools</t>
  </si>
  <si>
    <t>Farm protective gears</t>
  </si>
  <si>
    <t>Fencing and Gate</t>
  </si>
  <si>
    <t>Poultry Pen</t>
  </si>
  <si>
    <t>Incubators</t>
  </si>
  <si>
    <t>Poultry Feeders</t>
  </si>
  <si>
    <t xml:space="preserve"> </t>
  </si>
  <si>
    <t>Farmers Trainings</t>
  </si>
  <si>
    <t>Farm preperation</t>
  </si>
  <si>
    <t>Farm Inputs ( manure, seeds and seedings)</t>
  </si>
  <si>
    <t>Chicks and related costs</t>
  </si>
  <si>
    <t>Pest control costs</t>
  </si>
  <si>
    <t>Stationery</t>
  </si>
  <si>
    <t>Semi skilled staff</t>
  </si>
  <si>
    <t>Contingency</t>
  </si>
  <si>
    <t>TOTAL KSH</t>
  </si>
  <si>
    <t>10% Admin</t>
  </si>
  <si>
    <t>TOTAL</t>
  </si>
  <si>
    <t>PROJECT COST</t>
  </si>
  <si>
    <t>TOTAL KENYA</t>
  </si>
  <si>
    <t>TOTAL NOK</t>
  </si>
  <si>
    <t>JOIN EXPENSES (10%)</t>
  </si>
</sst>
</file>

<file path=xl/styles.xml><?xml version="1.0" encoding="utf-8"?>
<styleSheet xmlns="http://schemas.openxmlformats.org/spreadsheetml/2006/main">
  <numFmts count="4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K Sh&quot;;\-#,##0&quot;K Sh&quot;"/>
    <numFmt numFmtId="173" formatCode="#,##0&quot;K Sh&quot;;[Red]\-#,##0&quot;K Sh&quot;"/>
    <numFmt numFmtId="174" formatCode="#,##0.00&quot;K Sh&quot;;\-#,##0.00&quot;K Sh&quot;"/>
    <numFmt numFmtId="175" formatCode="#,##0.00&quot;K Sh&quot;;[Red]\-#,##0.00&quot;K Sh&quot;"/>
    <numFmt numFmtId="176" formatCode="_-* #,##0&quot;K Sh&quot;_-;\-* #,##0&quot;K Sh&quot;_-;_-* &quot;-&quot;&quot;K Sh&quot;_-;_-@_-"/>
    <numFmt numFmtId="177" formatCode="_-* #,##0_K_ _S_h_-;\-* #,##0_K_ _S_h_-;_-* &quot;-&quot;_K_ _S_h_-;_-@_-"/>
    <numFmt numFmtId="178" formatCode="_-* #,##0.00&quot;K Sh&quot;_-;\-* #,##0.00&quot;K Sh&quot;_-;_-* &quot;-&quot;??&quot;K Sh&quot;_-;_-@_-"/>
    <numFmt numFmtId="179" formatCode="_-* #,##0.00_K_ _S_h_-;\-* #,##0.00_K_ _S_h_-;_-* &quot;-&quot;??_K_ _S_h_-;_-@_-"/>
    <numFmt numFmtId="180" formatCode="#,##0&quot;kr&quot;;\-#,##0&quot;kr&quot;"/>
    <numFmt numFmtId="181" formatCode="#,##0&quot;kr&quot;;[Red]\-#,##0&quot;kr&quot;"/>
    <numFmt numFmtId="182" formatCode="#,##0.00&quot;kr&quot;;\-#,##0.00&quot;kr&quot;"/>
    <numFmt numFmtId="183" formatCode="#,##0.00&quot;kr&quot;;[Red]\-#,##0.00&quot;kr&quot;"/>
    <numFmt numFmtId="184" formatCode="_-* #,##0&quot;kr&quot;_-;\-* #,##0&quot;kr&quot;_-;_-* &quot;-&quot;&quot;kr&quot;_-;_-@_-"/>
    <numFmt numFmtId="185" formatCode="_-* #,##0_k_r_-;\-* #,##0_k_r_-;_-* &quot;-&quot;_k_r_-;_-@_-"/>
    <numFmt numFmtId="186" formatCode="_-* #,##0.00&quot;kr&quot;_-;\-* #,##0.00&quot;kr&quot;_-;_-* &quot;-&quot;??&quot;kr&quot;_-;_-@_-"/>
    <numFmt numFmtId="187" formatCode="_-* #,##0.00_k_r_-;\-* #,##0.00_k_r_-;_-* &quot;-&quot;??_k_r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(* #,##0_);_(* \(#,##0\);_(* &quot;-&quot;??_);_(@_)"/>
    <numFmt numFmtId="197" formatCode="_-* #,##0.0\ _€_-;\-* #,##0.0\ _€_-;_-* &quot;-&quot;??\ _€_-;_-@_-"/>
    <numFmt numFmtId="198" formatCode="_-* #,##0\ _€_-;\-* #,##0\ _€_-;_-* &quot;-&quot;??\ _€_-;_-@_-"/>
    <numFmt numFmtId="199" formatCode="[$-414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i/>
      <sz val="14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18" borderId="1" applyNumberFormat="0" applyAlignment="0" applyProtection="0"/>
    <xf numFmtId="0" fontId="23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2" applyNumberFormat="0" applyFill="0" applyAlignment="0" applyProtection="0"/>
    <xf numFmtId="195" fontId="1" fillId="0" borderId="0" applyFont="0" applyFill="0" applyBorder="0" applyAlignment="0" applyProtection="0"/>
    <xf numFmtId="0" fontId="39" fillId="22" borderId="3" applyNumberFormat="0" applyAlignment="0" applyProtection="0"/>
    <xf numFmtId="0" fontId="1" fillId="23" borderId="4" applyNumberFormat="0" applyFont="0" applyAlignment="0" applyProtection="0"/>
    <xf numFmtId="0" fontId="1" fillId="0" borderId="0">
      <alignment/>
      <protection/>
    </xf>
    <xf numFmtId="0" fontId="40" fillId="24" borderId="0" applyNumberFormat="0" applyBorder="0" applyAlignment="0" applyProtection="0"/>
    <xf numFmtId="0" fontId="17" fillId="0" borderId="5" applyNumberFormat="0" applyFill="0" applyAlignment="0" applyProtection="0"/>
    <xf numFmtId="0" fontId="30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8" applyNumberFormat="0" applyFill="0" applyAlignment="0" applyProtection="0"/>
    <xf numFmtId="193" fontId="1" fillId="0" borderId="0" applyFont="0" applyFill="0" applyBorder="0" applyAlignment="0" applyProtection="0"/>
    <xf numFmtId="0" fontId="42" fillId="18" borderId="9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15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3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0" fontId="7" fillId="30" borderId="12" xfId="0" applyFont="1" applyFill="1" applyBorder="1" applyAlignment="1">
      <alignment/>
    </xf>
    <xf numFmtId="0" fontId="7" fillId="30" borderId="13" xfId="0" applyFont="1" applyFill="1" applyBorder="1" applyAlignment="1">
      <alignment/>
    </xf>
    <xf numFmtId="0" fontId="0" fillId="0" borderId="14" xfId="0" applyBorder="1" applyAlignment="1">
      <alignment wrapText="1"/>
    </xf>
    <xf numFmtId="0" fontId="9" fillId="0" borderId="15" xfId="0" applyFont="1" applyBorder="1" applyAlignment="1" applyProtection="1">
      <alignment/>
      <protection/>
    </xf>
    <xf numFmtId="0" fontId="0" fillId="0" borderId="16" xfId="0" applyBorder="1" applyAlignment="1">
      <alignment wrapText="1"/>
    </xf>
    <xf numFmtId="0" fontId="10" fillId="0" borderId="15" xfId="0" applyFont="1" applyBorder="1" applyAlignment="1">
      <alignment horizontal="right"/>
    </xf>
    <xf numFmtId="0" fontId="4" fillId="0" borderId="16" xfId="0" applyFont="1" applyFill="1" applyBorder="1" applyAlignment="1">
      <alignment wrapText="1"/>
    </xf>
    <xf numFmtId="0" fontId="0" fillId="0" borderId="16" xfId="0" applyBorder="1" applyAlignment="1">
      <alignment/>
    </xf>
    <xf numFmtId="0" fontId="7" fillId="30" borderId="15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/>
      <protection/>
    </xf>
    <xf numFmtId="0" fontId="10" fillId="0" borderId="15" xfId="0" applyFont="1" applyFill="1" applyBorder="1" applyAlignment="1">
      <alignment horizontal="right"/>
    </xf>
    <xf numFmtId="0" fontId="7" fillId="30" borderId="15" xfId="0" applyFont="1" applyFill="1" applyBorder="1" applyAlignment="1" applyProtection="1" quotePrefix="1">
      <alignment horizontal="right"/>
      <protection/>
    </xf>
    <xf numFmtId="0" fontId="9" fillId="0" borderId="15" xfId="0" applyFont="1" applyBorder="1" applyAlignment="1">
      <alignment/>
    </xf>
    <xf numFmtId="0" fontId="0" fillId="30" borderId="15" xfId="0" applyFill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1" xfId="0" applyFont="1" applyBorder="1" applyAlignment="1">
      <alignment/>
    </xf>
    <xf numFmtId="0" fontId="7" fillId="30" borderId="21" xfId="0" applyFont="1" applyFill="1" applyBorder="1" applyAlignment="1">
      <alignment/>
    </xf>
    <xf numFmtId="0" fontId="9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2" xfId="0" applyFont="1" applyBorder="1" applyAlignment="1" applyProtection="1">
      <alignment/>
      <protection/>
    </xf>
    <xf numFmtId="0" fontId="7" fillId="30" borderId="22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9" fillId="0" borderId="22" xfId="0" applyFont="1" applyFill="1" applyBorder="1" applyAlignment="1" applyProtection="1">
      <alignment/>
      <protection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0" fontId="0" fillId="0" borderId="11" xfId="0" applyBorder="1" applyAlignment="1">
      <alignment/>
    </xf>
    <xf numFmtId="0" fontId="4" fillId="18" borderId="24" xfId="0" applyFont="1" applyFill="1" applyBorder="1" applyAlignment="1">
      <alignment/>
    </xf>
    <xf numFmtId="0" fontId="4" fillId="18" borderId="25" xfId="0" applyFont="1" applyFill="1" applyBorder="1" applyAlignment="1">
      <alignment/>
    </xf>
    <xf numFmtId="0" fontId="0" fillId="30" borderId="26" xfId="0" applyFill="1" applyBorder="1" applyAlignment="1">
      <alignment/>
    </xf>
    <xf numFmtId="0" fontId="0" fillId="3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11" fillId="0" borderId="31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4" fillId="18" borderId="13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0" fillId="18" borderId="33" xfId="0" applyFill="1" applyBorder="1" applyAlignment="1">
      <alignment/>
    </xf>
    <xf numFmtId="0" fontId="11" fillId="18" borderId="33" xfId="0" applyFont="1" applyFill="1" applyBorder="1" applyAlignment="1" applyProtection="1">
      <alignment/>
      <protection/>
    </xf>
    <xf numFmtId="0" fontId="0" fillId="18" borderId="34" xfId="0" applyFill="1" applyBorder="1" applyAlignment="1">
      <alignment/>
    </xf>
    <xf numFmtId="0" fontId="0" fillId="30" borderId="29" xfId="0" applyFill="1" applyBorder="1" applyAlignment="1">
      <alignment/>
    </xf>
    <xf numFmtId="0" fontId="0" fillId="18" borderId="29" xfId="0" applyFill="1" applyBorder="1" applyAlignment="1">
      <alignment/>
    </xf>
    <xf numFmtId="9" fontId="0" fillId="0" borderId="16" xfId="0" applyNumberFormat="1" applyBorder="1" applyAlignment="1">
      <alignment/>
    </xf>
    <xf numFmtId="0" fontId="15" fillId="18" borderId="10" xfId="0" applyFont="1" applyFill="1" applyBorder="1" applyAlignment="1">
      <alignment/>
    </xf>
    <xf numFmtId="198" fontId="0" fillId="0" borderId="0" xfId="41" applyNumberFormat="1" applyFont="1" applyAlignment="1">
      <alignment/>
    </xf>
    <xf numFmtId="198" fontId="3" fillId="0" borderId="0" xfId="41" applyNumberFormat="1" applyFont="1" applyAlignment="1">
      <alignment/>
    </xf>
    <xf numFmtId="0" fontId="19" fillId="18" borderId="10" xfId="0" applyFont="1" applyFill="1" applyBorder="1" applyAlignment="1">
      <alignment/>
    </xf>
    <xf numFmtId="0" fontId="19" fillId="18" borderId="10" xfId="0" applyFont="1" applyFill="1" applyBorder="1" applyAlignment="1">
      <alignment vertical="center"/>
    </xf>
    <xf numFmtId="198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4" fillId="0" borderId="0" xfId="0" applyFont="1" applyAlignment="1">
      <alignment/>
    </xf>
    <xf numFmtId="49" fontId="0" fillId="31" borderId="0" xfId="0" applyNumberFormat="1" applyFill="1" applyAlignment="1">
      <alignment/>
    </xf>
    <xf numFmtId="0" fontId="0" fillId="31" borderId="0" xfId="0" applyFill="1" applyAlignment="1">
      <alignment/>
    </xf>
    <xf numFmtId="49" fontId="4" fillId="31" borderId="35" xfId="0" applyNumberFormat="1" applyFont="1" applyFill="1" applyBorder="1" applyAlignment="1">
      <alignment/>
    </xf>
    <xf numFmtId="0" fontId="4" fillId="31" borderId="35" xfId="0" applyFont="1" applyFill="1" applyBorder="1" applyAlignment="1">
      <alignment/>
    </xf>
    <xf numFmtId="49" fontId="4" fillId="31" borderId="36" xfId="41" applyNumberFormat="1" applyFont="1" applyFill="1" applyBorder="1" applyAlignment="1">
      <alignment/>
    </xf>
    <xf numFmtId="198" fontId="4" fillId="31" borderId="36" xfId="41" applyNumberFormat="1" applyFont="1" applyFill="1" applyBorder="1" applyAlignment="1">
      <alignment/>
    </xf>
    <xf numFmtId="49" fontId="9" fillId="31" borderId="25" xfId="0" applyNumberFormat="1" applyFont="1" applyFill="1" applyBorder="1" applyAlignment="1" applyProtection="1">
      <alignment/>
      <protection/>
    </xf>
    <xf numFmtId="0" fontId="9" fillId="31" borderId="37" xfId="0" applyFont="1" applyFill="1" applyBorder="1" applyAlignment="1" applyProtection="1">
      <alignment/>
      <protection/>
    </xf>
    <xf numFmtId="198" fontId="1" fillId="31" borderId="25" xfId="41" applyNumberFormat="1" applyFont="1" applyFill="1" applyBorder="1" applyAlignment="1">
      <alignment/>
    </xf>
    <xf numFmtId="49" fontId="9" fillId="31" borderId="25" xfId="0" applyNumberFormat="1" applyFont="1" applyFill="1" applyBorder="1" applyAlignment="1" applyProtection="1">
      <alignment horizontal="right"/>
      <protection/>
    </xf>
    <xf numFmtId="198" fontId="0" fillId="31" borderId="25" xfId="41" applyNumberFormat="1" applyFont="1" applyFill="1" applyBorder="1" applyAlignment="1">
      <alignment/>
    </xf>
    <xf numFmtId="49" fontId="0" fillId="31" borderId="25" xfId="0" applyNumberFormat="1" applyFill="1" applyBorder="1" applyAlignment="1">
      <alignment/>
    </xf>
    <xf numFmtId="0" fontId="15" fillId="31" borderId="37" xfId="0" applyFont="1" applyFill="1" applyBorder="1" applyAlignment="1">
      <alignment/>
    </xf>
    <xf numFmtId="198" fontId="15" fillId="31" borderId="25" xfId="41" applyNumberFormat="1" applyFont="1" applyFill="1" applyBorder="1" applyAlignment="1">
      <alignment/>
    </xf>
    <xf numFmtId="49" fontId="9" fillId="31" borderId="25" xfId="0" applyNumberFormat="1" applyFont="1" applyFill="1" applyBorder="1" applyAlignment="1">
      <alignment/>
    </xf>
    <xf numFmtId="0" fontId="9" fillId="31" borderId="37" xfId="0" applyFont="1" applyFill="1" applyBorder="1" applyAlignment="1">
      <alignment/>
    </xf>
    <xf numFmtId="0" fontId="20" fillId="31" borderId="38" xfId="0" applyFont="1" applyFill="1" applyBorder="1" applyAlignment="1" applyProtection="1">
      <alignment/>
      <protection/>
    </xf>
    <xf numFmtId="198" fontId="14" fillId="31" borderId="39" xfId="41" applyNumberFormat="1" applyFont="1" applyFill="1" applyBorder="1" applyAlignment="1">
      <alignment/>
    </xf>
    <xf numFmtId="198" fontId="14" fillId="31" borderId="35" xfId="41" applyNumberFormat="1" applyFont="1" applyFill="1" applyBorder="1" applyAlignment="1">
      <alignment/>
    </xf>
    <xf numFmtId="0" fontId="20" fillId="31" borderId="10" xfId="0" applyFont="1" applyFill="1" applyBorder="1" applyAlignment="1" applyProtection="1">
      <alignment/>
      <protection/>
    </xf>
    <xf numFmtId="198" fontId="0" fillId="31" borderId="10" xfId="41" applyNumberFormat="1" applyFont="1" applyFill="1" applyBorder="1" applyAlignment="1">
      <alignment/>
    </xf>
    <xf numFmtId="0" fontId="20" fillId="31" borderId="33" xfId="0" applyFont="1" applyFill="1" applyBorder="1" applyAlignment="1" applyProtection="1">
      <alignment/>
      <protection/>
    </xf>
    <xf numFmtId="198" fontId="0" fillId="31" borderId="33" xfId="41" applyNumberFormat="1" applyFont="1" applyFill="1" applyBorder="1" applyAlignment="1">
      <alignment/>
    </xf>
    <xf numFmtId="0" fontId="4" fillId="31" borderId="40" xfId="41" applyNumberFormat="1" applyFont="1" applyFill="1" applyBorder="1" applyAlignment="1">
      <alignment/>
    </xf>
    <xf numFmtId="0" fontId="4" fillId="31" borderId="41" xfId="0" applyFont="1" applyFill="1" applyBorder="1" applyAlignment="1">
      <alignment/>
    </xf>
    <xf numFmtId="0" fontId="4" fillId="31" borderId="40" xfId="0" applyFont="1" applyFill="1" applyBorder="1" applyAlignment="1">
      <alignment/>
    </xf>
    <xf numFmtId="198" fontId="0" fillId="31" borderId="39" xfId="41" applyNumberFormat="1" applyFont="1" applyFill="1" applyBorder="1" applyAlignment="1">
      <alignment horizontal="center"/>
    </xf>
    <xf numFmtId="0" fontId="0" fillId="31" borderId="39" xfId="0" applyFill="1" applyBorder="1" applyAlignment="1">
      <alignment horizontal="center"/>
    </xf>
    <xf numFmtId="0" fontId="0" fillId="31" borderId="39" xfId="0" applyFill="1" applyBorder="1" applyAlignment="1">
      <alignment/>
    </xf>
    <xf numFmtId="49" fontId="9" fillId="31" borderId="42" xfId="0" applyNumberFormat="1" applyFont="1" applyFill="1" applyBorder="1" applyAlignment="1" applyProtection="1">
      <alignment horizontal="right"/>
      <protection/>
    </xf>
    <xf numFmtId="0" fontId="9" fillId="31" borderId="0" xfId="0" applyFont="1" applyFill="1" applyBorder="1" applyAlignment="1" applyProtection="1">
      <alignment/>
      <protection/>
    </xf>
    <xf numFmtId="198" fontId="4" fillId="31" borderId="42" xfId="41" applyNumberFormat="1" applyFont="1" applyFill="1" applyBorder="1" applyAlignment="1">
      <alignment/>
    </xf>
    <xf numFmtId="198" fontId="1" fillId="31" borderId="43" xfId="41" applyNumberFormat="1" applyFont="1" applyFill="1" applyBorder="1" applyAlignment="1">
      <alignment/>
    </xf>
    <xf numFmtId="198" fontId="0" fillId="31" borderId="0" xfId="41" applyNumberFormat="1" applyFont="1" applyFill="1" applyBorder="1" applyAlignment="1">
      <alignment/>
    </xf>
    <xf numFmtId="49" fontId="9" fillId="31" borderId="44" xfId="0" applyNumberFormat="1" applyFont="1" applyFill="1" applyBorder="1" applyAlignment="1" applyProtection="1">
      <alignment horizontal="right"/>
      <protection/>
    </xf>
    <xf numFmtId="0" fontId="9" fillId="31" borderId="10" xfId="0" applyFont="1" applyFill="1" applyBorder="1" applyAlignment="1" applyProtection="1">
      <alignment/>
      <protection/>
    </xf>
    <xf numFmtId="49" fontId="9" fillId="31" borderId="10" xfId="0" applyNumberFormat="1" applyFont="1" applyFill="1" applyBorder="1" applyAlignment="1" applyProtection="1">
      <alignment horizontal="right"/>
      <protection/>
    </xf>
    <xf numFmtId="198" fontId="1" fillId="31" borderId="45" xfId="41" applyNumberFormat="1" applyFont="1" applyFill="1" applyBorder="1" applyAlignment="1">
      <alignment/>
    </xf>
    <xf numFmtId="198" fontId="0" fillId="31" borderId="25" xfId="41" applyNumberFormat="1" applyFont="1" applyFill="1" applyBorder="1" applyAlignment="1">
      <alignment/>
    </xf>
    <xf numFmtId="198" fontId="4" fillId="31" borderId="25" xfId="41" applyNumberFormat="1" applyFont="1" applyFill="1" applyBorder="1" applyAlignment="1">
      <alignment/>
    </xf>
    <xf numFmtId="198" fontId="1" fillId="31" borderId="10" xfId="41" applyNumberFormat="1" applyFont="1" applyFill="1" applyBorder="1" applyAlignment="1">
      <alignment/>
    </xf>
    <xf numFmtId="49" fontId="9" fillId="31" borderId="46" xfId="0" applyNumberFormat="1" applyFont="1" applyFill="1" applyBorder="1" applyAlignment="1" applyProtection="1">
      <alignment horizontal="right"/>
      <protection/>
    </xf>
    <xf numFmtId="198" fontId="1" fillId="31" borderId="36" xfId="41" applyNumberFormat="1" applyFont="1" applyFill="1" applyBorder="1" applyAlignment="1">
      <alignment/>
    </xf>
    <xf numFmtId="198" fontId="45" fillId="31" borderId="33" xfId="41" applyNumberFormat="1" applyFont="1" applyFill="1" applyBorder="1" applyAlignment="1">
      <alignment/>
    </xf>
    <xf numFmtId="198" fontId="45" fillId="31" borderId="10" xfId="41" applyNumberFormat="1" applyFont="1" applyFill="1" applyBorder="1" applyAlignment="1">
      <alignment/>
    </xf>
    <xf numFmtId="0" fontId="20" fillId="31" borderId="29" xfId="0" applyFont="1" applyFill="1" applyBorder="1" applyAlignment="1" applyProtection="1">
      <alignment/>
      <protection/>
    </xf>
    <xf numFmtId="198" fontId="45" fillId="31" borderId="29" xfId="41" applyNumberFormat="1" applyFont="1" applyFill="1" applyBorder="1" applyAlignment="1">
      <alignment/>
    </xf>
    <xf numFmtId="49" fontId="20" fillId="31" borderId="39" xfId="0" applyNumberFormat="1" applyFont="1" applyFill="1" applyBorder="1" applyAlignment="1" applyProtection="1">
      <alignment/>
      <protection/>
    </xf>
    <xf numFmtId="0" fontId="9" fillId="31" borderId="29" xfId="0" applyFont="1" applyFill="1" applyBorder="1" applyAlignment="1" applyProtection="1">
      <alignment/>
      <protection/>
    </xf>
    <xf numFmtId="198" fontId="1" fillId="31" borderId="29" xfId="41" applyNumberFormat="1" applyFont="1" applyFill="1" applyBorder="1" applyAlignment="1">
      <alignment/>
    </xf>
    <xf numFmtId="198" fontId="14" fillId="31" borderId="36" xfId="41" applyNumberFormat="1" applyFont="1" applyFill="1" applyBorder="1" applyAlignment="1">
      <alignment/>
    </xf>
    <xf numFmtId="49" fontId="45" fillId="31" borderId="15" xfId="0" applyNumberFormat="1" applyFont="1" applyFill="1" applyBorder="1" applyAlignment="1">
      <alignment/>
    </xf>
    <xf numFmtId="198" fontId="45" fillId="31" borderId="16" xfId="41" applyNumberFormat="1" applyFont="1" applyFill="1" applyBorder="1" applyAlignment="1">
      <alignment/>
    </xf>
    <xf numFmtId="49" fontId="45" fillId="31" borderId="26" xfId="0" applyNumberFormat="1" applyFont="1" applyFill="1" applyBorder="1" applyAlignment="1">
      <alignment/>
    </xf>
    <xf numFmtId="198" fontId="45" fillId="31" borderId="30" xfId="41" applyNumberFormat="1" applyFont="1" applyFill="1" applyBorder="1" applyAlignment="1">
      <alignment/>
    </xf>
    <xf numFmtId="49" fontId="41" fillId="31" borderId="34" xfId="0" applyNumberFormat="1" applyFont="1" applyFill="1" applyBorder="1" applyAlignment="1">
      <alignment/>
    </xf>
    <xf numFmtId="198" fontId="45" fillId="31" borderId="17" xfId="41" applyNumberFormat="1" applyFont="1" applyFill="1" applyBorder="1" applyAlignment="1">
      <alignment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3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</xdr:col>
      <xdr:colOff>1409700</xdr:colOff>
      <xdr:row>5</xdr:row>
      <xdr:rowOff>123825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2019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1647825</xdr:colOff>
      <xdr:row>4</xdr:row>
      <xdr:rowOff>152400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257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31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9.140625" style="0" customWidth="1"/>
    <col min="2" max="2" width="32.7109375" style="0" customWidth="1"/>
    <col min="3" max="3" width="11.421875" style="0" customWidth="1"/>
    <col min="4" max="4" width="11.140625" style="0" customWidth="1"/>
    <col min="5" max="5" width="10.7109375" style="0" customWidth="1"/>
    <col min="6" max="6" width="30.57421875" style="0" customWidth="1"/>
  </cols>
  <sheetData>
    <row r="7" ht="21">
      <c r="A7" s="1" t="s">
        <v>0</v>
      </c>
    </row>
    <row r="8" spans="1:5" ht="18">
      <c r="A8" s="2" t="s">
        <v>143</v>
      </c>
      <c r="B8" s="3" t="s">
        <v>83</v>
      </c>
      <c r="C8" s="3"/>
      <c r="D8" s="3"/>
      <c r="E8" s="3"/>
    </row>
    <row r="9" spans="1:5" ht="18">
      <c r="A9" s="2" t="s">
        <v>115</v>
      </c>
      <c r="B9" s="3" t="s">
        <v>38</v>
      </c>
      <c r="C9" s="3"/>
      <c r="D9" s="3"/>
      <c r="E9" s="3"/>
    </row>
    <row r="10" spans="1:5" ht="18">
      <c r="A10" s="2" t="s">
        <v>42</v>
      </c>
      <c r="B10" s="3"/>
      <c r="C10" s="3"/>
      <c r="D10" s="3"/>
      <c r="E10" s="3"/>
    </row>
    <row r="11" ht="15.75" thickBot="1"/>
    <row r="12" spans="1:6" ht="15.75" thickBot="1">
      <c r="A12" s="33" t="s">
        <v>43</v>
      </c>
      <c r="B12" s="34" t="s">
        <v>44</v>
      </c>
      <c r="C12" s="34">
        <v>2014</v>
      </c>
      <c r="D12" s="34">
        <v>2015</v>
      </c>
      <c r="E12" s="34" t="s">
        <v>88</v>
      </c>
      <c r="F12" s="35" t="s">
        <v>3</v>
      </c>
    </row>
    <row r="13" spans="1:6" ht="15.75">
      <c r="A13" s="17">
        <v>4</v>
      </c>
      <c r="B13" s="18" t="s">
        <v>31</v>
      </c>
      <c r="C13" s="63"/>
      <c r="D13" s="63"/>
      <c r="E13" s="63"/>
      <c r="F13" s="19"/>
    </row>
    <row r="14" spans="1:6" ht="15">
      <c r="A14" s="20">
        <v>40</v>
      </c>
      <c r="B14" s="8" t="s">
        <v>30</v>
      </c>
      <c r="C14" s="64"/>
      <c r="D14" s="64"/>
      <c r="E14" s="64">
        <f>SUM(C14:D14)</f>
        <v>0</v>
      </c>
      <c r="F14" s="21"/>
    </row>
    <row r="15" spans="1:6" ht="15">
      <c r="A15" s="22">
        <v>4040</v>
      </c>
      <c r="B15" s="9" t="s">
        <v>111</v>
      </c>
      <c r="C15" s="64"/>
      <c r="D15" s="64"/>
      <c r="E15" s="64">
        <f aca="true" t="shared" si="0" ref="E15:E78">SUM(C15:D15)</f>
        <v>0</v>
      </c>
      <c r="F15" s="21"/>
    </row>
    <row r="16" spans="1:6" ht="15">
      <c r="A16" s="20">
        <v>41</v>
      </c>
      <c r="B16" s="7" t="s">
        <v>112</v>
      </c>
      <c r="C16" s="64"/>
      <c r="D16" s="64"/>
      <c r="E16" s="64">
        <f t="shared" si="0"/>
        <v>0</v>
      </c>
      <c r="F16" s="21"/>
    </row>
    <row r="17" spans="1:6" ht="15">
      <c r="A17" s="22">
        <v>4100</v>
      </c>
      <c r="B17" s="9"/>
      <c r="C17" s="64"/>
      <c r="D17" s="64"/>
      <c r="E17" s="64">
        <f t="shared" si="0"/>
        <v>0</v>
      </c>
      <c r="F17" s="21"/>
    </row>
    <row r="18" spans="1:6" ht="15">
      <c r="A18" s="22">
        <v>4110</v>
      </c>
      <c r="B18" s="9" t="s">
        <v>113</v>
      </c>
      <c r="C18" s="65"/>
      <c r="D18" s="65"/>
      <c r="E18" s="64">
        <f t="shared" si="0"/>
        <v>0</v>
      </c>
      <c r="F18" s="21"/>
    </row>
    <row r="19" spans="1:6" ht="15">
      <c r="A19" s="22">
        <v>4120</v>
      </c>
      <c r="B19" s="9" t="s">
        <v>122</v>
      </c>
      <c r="C19" s="76">
        <f>58000*3</f>
        <v>174000</v>
      </c>
      <c r="D19" s="64"/>
      <c r="E19" s="64">
        <f t="shared" si="0"/>
        <v>174000</v>
      </c>
      <c r="F19" s="21" t="s">
        <v>2</v>
      </c>
    </row>
    <row r="20" spans="1:6" ht="15">
      <c r="A20" s="22">
        <v>4130</v>
      </c>
      <c r="B20" s="9" t="s">
        <v>123</v>
      </c>
      <c r="C20" s="64"/>
      <c r="D20" s="64"/>
      <c r="E20" s="64">
        <f t="shared" si="0"/>
        <v>0</v>
      </c>
      <c r="F20" s="21"/>
    </row>
    <row r="21" spans="1:6" ht="15">
      <c r="A21" s="22">
        <v>4140</v>
      </c>
      <c r="B21" s="9" t="s">
        <v>124</v>
      </c>
      <c r="C21" s="64"/>
      <c r="D21" s="64"/>
      <c r="E21" s="64">
        <f t="shared" si="0"/>
        <v>0</v>
      </c>
      <c r="F21" s="21"/>
    </row>
    <row r="22" spans="1:6" ht="15">
      <c r="A22" s="20">
        <v>42</v>
      </c>
      <c r="B22" s="7" t="s">
        <v>125</v>
      </c>
      <c r="C22" s="64"/>
      <c r="D22" s="64"/>
      <c r="E22" s="64">
        <f t="shared" si="0"/>
        <v>0</v>
      </c>
      <c r="F22" s="21"/>
    </row>
    <row r="23" spans="1:6" ht="15">
      <c r="A23" s="22">
        <v>4200</v>
      </c>
      <c r="B23" s="9" t="s">
        <v>126</v>
      </c>
      <c r="C23" s="64"/>
      <c r="D23" s="64"/>
      <c r="E23" s="64">
        <f t="shared" si="0"/>
        <v>0</v>
      </c>
      <c r="F23" s="21"/>
    </row>
    <row r="24" spans="1:6" ht="15">
      <c r="A24" s="22">
        <v>4210</v>
      </c>
      <c r="B24" s="9" t="s">
        <v>127</v>
      </c>
      <c r="C24" s="64" t="e">
        <f>#REF!</f>
        <v>#REF!</v>
      </c>
      <c r="D24" s="64" t="e">
        <f>C24</f>
        <v>#REF!</v>
      </c>
      <c r="E24" s="64" t="e">
        <f t="shared" si="0"/>
        <v>#REF!</v>
      </c>
      <c r="F24" s="21" t="s">
        <v>90</v>
      </c>
    </row>
    <row r="25" spans="1:6" ht="15">
      <c r="A25" s="22">
        <v>4220</v>
      </c>
      <c r="B25" s="9" t="s">
        <v>128</v>
      </c>
      <c r="C25" s="64"/>
      <c r="D25" s="64"/>
      <c r="E25" s="64">
        <f t="shared" si="0"/>
        <v>0</v>
      </c>
      <c r="F25" s="21"/>
    </row>
    <row r="26" spans="1:6" ht="15">
      <c r="A26" s="22">
        <v>4230</v>
      </c>
      <c r="B26" s="9" t="s">
        <v>129</v>
      </c>
      <c r="C26" s="64"/>
      <c r="D26" s="64"/>
      <c r="E26" s="64">
        <f t="shared" si="0"/>
        <v>0</v>
      </c>
      <c r="F26" s="21"/>
    </row>
    <row r="27" spans="1:6" ht="15">
      <c r="A27" s="22">
        <v>4250</v>
      </c>
      <c r="B27" s="9" t="s">
        <v>29</v>
      </c>
      <c r="C27" s="76"/>
      <c r="D27" s="64"/>
      <c r="E27" s="64">
        <f t="shared" si="0"/>
        <v>0</v>
      </c>
      <c r="F27" s="21"/>
    </row>
    <row r="28" spans="1:6" ht="15">
      <c r="A28" s="22">
        <v>4260</v>
      </c>
      <c r="B28" s="9" t="s">
        <v>141</v>
      </c>
      <c r="C28" s="77" t="e">
        <f>#REF!</f>
        <v>#REF!</v>
      </c>
      <c r="D28" s="64" t="e">
        <f>C28</f>
        <v>#REF!</v>
      </c>
      <c r="E28" s="64" t="e">
        <f t="shared" si="0"/>
        <v>#REF!</v>
      </c>
      <c r="F28" s="21" t="s">
        <v>40</v>
      </c>
    </row>
    <row r="29" spans="1:6" ht="15">
      <c r="A29" s="22">
        <v>4270</v>
      </c>
      <c r="B29" s="9" t="s">
        <v>74</v>
      </c>
      <c r="C29" s="76" t="e">
        <f>#REF!</f>
        <v>#REF!</v>
      </c>
      <c r="D29" s="64" t="e">
        <f>C29</f>
        <v>#REF!</v>
      </c>
      <c r="E29" s="64" t="e">
        <f t="shared" si="0"/>
        <v>#REF!</v>
      </c>
      <c r="F29" s="21" t="s">
        <v>39</v>
      </c>
    </row>
    <row r="30" spans="1:6" ht="15">
      <c r="A30" s="22">
        <v>4280</v>
      </c>
      <c r="B30" s="9" t="s">
        <v>104</v>
      </c>
      <c r="C30" s="64"/>
      <c r="D30" s="64"/>
      <c r="E30" s="64">
        <f t="shared" si="0"/>
        <v>0</v>
      </c>
      <c r="F30" s="21"/>
    </row>
    <row r="31" spans="1:6" ht="15">
      <c r="A31" s="20">
        <v>47</v>
      </c>
      <c r="B31" s="7" t="s">
        <v>142</v>
      </c>
      <c r="C31" s="64"/>
      <c r="D31" s="64"/>
      <c r="E31" s="64">
        <f t="shared" si="0"/>
        <v>0</v>
      </c>
      <c r="F31" s="23"/>
    </row>
    <row r="32" spans="1:6" ht="15">
      <c r="A32" s="22">
        <v>4700</v>
      </c>
      <c r="B32" s="9" t="s">
        <v>142</v>
      </c>
      <c r="C32" s="66">
        <v>130000</v>
      </c>
      <c r="D32" s="64">
        <f>C32</f>
        <v>130000</v>
      </c>
      <c r="E32" s="64">
        <f t="shared" si="0"/>
        <v>260000</v>
      </c>
      <c r="F32" s="72" t="s">
        <v>151</v>
      </c>
    </row>
    <row r="33" spans="1:6" ht="15">
      <c r="A33" s="20">
        <v>48</v>
      </c>
      <c r="B33" s="7" t="s">
        <v>145</v>
      </c>
      <c r="C33" s="66"/>
      <c r="D33" s="66"/>
      <c r="E33" s="64">
        <f t="shared" si="0"/>
        <v>0</v>
      </c>
      <c r="F33" s="24"/>
    </row>
    <row r="34" spans="1:6" ht="15">
      <c r="A34" s="22">
        <v>4800</v>
      </c>
      <c r="B34" s="9" t="s">
        <v>146</v>
      </c>
      <c r="C34" s="66"/>
      <c r="D34" s="66"/>
      <c r="E34" s="64">
        <f t="shared" si="0"/>
        <v>0</v>
      </c>
      <c r="F34" s="24"/>
    </row>
    <row r="35" spans="1:6" ht="15.75">
      <c r="A35" s="25">
        <v>5</v>
      </c>
      <c r="B35" s="10" t="s">
        <v>137</v>
      </c>
      <c r="C35" s="66"/>
      <c r="D35" s="66"/>
      <c r="E35" s="64">
        <f t="shared" si="0"/>
        <v>0</v>
      </c>
      <c r="F35" s="24"/>
    </row>
    <row r="36" spans="1:6" ht="15">
      <c r="A36" s="20">
        <v>50</v>
      </c>
      <c r="B36" s="7" t="s">
        <v>72</v>
      </c>
      <c r="C36" s="66"/>
      <c r="D36" s="66"/>
      <c r="E36" s="64">
        <f t="shared" si="0"/>
        <v>0</v>
      </c>
      <c r="F36" s="24"/>
    </row>
    <row r="37" spans="1:6" ht="15">
      <c r="A37" s="22">
        <v>5000</v>
      </c>
      <c r="B37" s="9" t="s">
        <v>72</v>
      </c>
      <c r="C37" s="66"/>
      <c r="D37" s="66"/>
      <c r="E37" s="64">
        <f t="shared" si="0"/>
        <v>0</v>
      </c>
      <c r="F37" s="24"/>
    </row>
    <row r="38" spans="1:6" ht="15">
      <c r="A38" s="22">
        <v>5010</v>
      </c>
      <c r="B38" s="9" t="s">
        <v>147</v>
      </c>
      <c r="C38" s="66"/>
      <c r="D38" s="66"/>
      <c r="E38" s="64">
        <f t="shared" si="0"/>
        <v>0</v>
      </c>
      <c r="F38" s="24"/>
    </row>
    <row r="39" spans="1:6" ht="15">
      <c r="A39" s="22">
        <v>5020</v>
      </c>
      <c r="B39" s="9" t="s">
        <v>148</v>
      </c>
      <c r="C39" s="73">
        <f>1000*12</f>
        <v>12000</v>
      </c>
      <c r="D39" s="73">
        <f>C39</f>
        <v>12000</v>
      </c>
      <c r="E39" s="64">
        <f t="shared" si="0"/>
        <v>24000</v>
      </c>
      <c r="F39" s="24" t="s">
        <v>89</v>
      </c>
    </row>
    <row r="40" spans="1:6" ht="15">
      <c r="A40" s="22">
        <v>5030</v>
      </c>
      <c r="B40" s="9" t="s">
        <v>149</v>
      </c>
      <c r="C40" s="66"/>
      <c r="D40" s="66"/>
      <c r="E40" s="64">
        <f t="shared" si="0"/>
        <v>0</v>
      </c>
      <c r="F40" s="24"/>
    </row>
    <row r="41" spans="1:6" ht="15">
      <c r="A41" s="20">
        <v>51</v>
      </c>
      <c r="B41" s="7" t="s">
        <v>150</v>
      </c>
      <c r="C41" s="66"/>
      <c r="D41" s="66"/>
      <c r="E41" s="64">
        <f t="shared" si="0"/>
        <v>0</v>
      </c>
      <c r="F41" s="24"/>
    </row>
    <row r="42" spans="1:6" ht="15">
      <c r="A42" s="26">
        <v>5200</v>
      </c>
      <c r="B42" s="11" t="s">
        <v>152</v>
      </c>
      <c r="C42" s="66" t="e">
        <f>#REF!</f>
        <v>#REF!</v>
      </c>
      <c r="D42" s="66" t="e">
        <f>C42</f>
        <v>#REF!</v>
      </c>
      <c r="E42" s="64" t="e">
        <f t="shared" si="0"/>
        <v>#REF!</v>
      </c>
      <c r="F42" s="24"/>
    </row>
    <row r="43" spans="1:6" ht="15">
      <c r="A43" s="26">
        <v>5210</v>
      </c>
      <c r="B43" s="11" t="s">
        <v>73</v>
      </c>
      <c r="C43" s="66"/>
      <c r="D43" s="66"/>
      <c r="E43" s="64">
        <f t="shared" si="0"/>
        <v>0</v>
      </c>
      <c r="F43" s="24"/>
    </row>
    <row r="44" spans="1:6" ht="15">
      <c r="A44" s="26">
        <v>5220</v>
      </c>
      <c r="B44" s="11" t="s">
        <v>121</v>
      </c>
      <c r="C44" s="66" t="e">
        <f>#REF!</f>
        <v>#REF!</v>
      </c>
      <c r="D44" s="66" t="e">
        <f>C44</f>
        <v>#REF!</v>
      </c>
      <c r="E44" s="64" t="e">
        <f t="shared" si="0"/>
        <v>#REF!</v>
      </c>
      <c r="F44" s="24"/>
    </row>
    <row r="45" spans="1:6" ht="15">
      <c r="A45" s="26">
        <v>5230</v>
      </c>
      <c r="B45" s="11" t="s">
        <v>34</v>
      </c>
      <c r="C45" s="66"/>
      <c r="D45" s="66"/>
      <c r="E45" s="64">
        <f t="shared" si="0"/>
        <v>0</v>
      </c>
      <c r="F45" s="24"/>
    </row>
    <row r="46" spans="1:6" ht="15">
      <c r="A46" s="26">
        <v>5232</v>
      </c>
      <c r="B46" s="11" t="s">
        <v>77</v>
      </c>
      <c r="C46" s="66"/>
      <c r="D46" s="66"/>
      <c r="E46" s="64">
        <f t="shared" si="0"/>
        <v>0</v>
      </c>
      <c r="F46" s="24"/>
    </row>
    <row r="47" spans="1:6" ht="15">
      <c r="A47" s="26">
        <v>5235</v>
      </c>
      <c r="B47" s="11" t="s">
        <v>78</v>
      </c>
      <c r="C47" s="66"/>
      <c r="D47" s="66"/>
      <c r="E47" s="64">
        <f t="shared" si="0"/>
        <v>0</v>
      </c>
      <c r="F47" s="24"/>
    </row>
    <row r="48" spans="1:6" ht="15">
      <c r="A48" s="26">
        <v>5240</v>
      </c>
      <c r="B48" s="11" t="s">
        <v>79</v>
      </c>
      <c r="C48" s="66"/>
      <c r="D48" s="66"/>
      <c r="E48" s="64">
        <f t="shared" si="0"/>
        <v>0</v>
      </c>
      <c r="F48" s="24"/>
    </row>
    <row r="49" spans="1:6" ht="15">
      <c r="A49" s="26">
        <v>5250</v>
      </c>
      <c r="B49" s="11" t="s">
        <v>80</v>
      </c>
      <c r="C49" s="66"/>
      <c r="D49" s="66"/>
      <c r="E49" s="64">
        <f t="shared" si="0"/>
        <v>0</v>
      </c>
      <c r="F49" s="24"/>
    </row>
    <row r="50" spans="1:6" ht="15">
      <c r="A50" s="26">
        <v>5280</v>
      </c>
      <c r="B50" s="11" t="s">
        <v>81</v>
      </c>
      <c r="C50" s="66"/>
      <c r="D50" s="66"/>
      <c r="E50" s="64">
        <f t="shared" si="0"/>
        <v>0</v>
      </c>
      <c r="F50" s="24"/>
    </row>
    <row r="51" spans="1:6" ht="15">
      <c r="A51" s="26">
        <v>5290</v>
      </c>
      <c r="B51" s="11" t="s">
        <v>94</v>
      </c>
      <c r="C51" s="66" t="e">
        <f>#REF!</f>
        <v>#REF!</v>
      </c>
      <c r="D51" s="66" t="e">
        <f>C51</f>
        <v>#REF!</v>
      </c>
      <c r="E51" s="64" t="e">
        <f t="shared" si="0"/>
        <v>#REF!</v>
      </c>
      <c r="F51" s="24"/>
    </row>
    <row r="52" spans="1:6" ht="15.75">
      <c r="A52" s="25">
        <v>6</v>
      </c>
      <c r="B52" s="10" t="s">
        <v>95</v>
      </c>
      <c r="C52" s="66"/>
      <c r="D52" s="66"/>
      <c r="E52" s="64">
        <f t="shared" si="0"/>
        <v>0</v>
      </c>
      <c r="F52" s="24"/>
    </row>
    <row r="53" spans="1:6" ht="15">
      <c r="A53" s="20">
        <v>60</v>
      </c>
      <c r="B53" s="7" t="s">
        <v>35</v>
      </c>
      <c r="C53" s="66"/>
      <c r="D53" s="66"/>
      <c r="E53" s="64">
        <f t="shared" si="0"/>
        <v>0</v>
      </c>
      <c r="F53" s="24"/>
    </row>
    <row r="54" spans="1:6" ht="15">
      <c r="A54" s="27">
        <v>6010</v>
      </c>
      <c r="B54" s="12" t="s">
        <v>36</v>
      </c>
      <c r="C54" s="66"/>
      <c r="D54" s="66"/>
      <c r="E54" s="64">
        <f t="shared" si="0"/>
        <v>0</v>
      </c>
      <c r="F54" s="24"/>
    </row>
    <row r="55" spans="1:6" ht="15">
      <c r="A55" s="20">
        <v>63</v>
      </c>
      <c r="B55" s="7" t="s">
        <v>96</v>
      </c>
      <c r="C55" s="66"/>
      <c r="D55" s="66"/>
      <c r="E55" s="64">
        <f t="shared" si="0"/>
        <v>0</v>
      </c>
      <c r="F55" s="24"/>
    </row>
    <row r="56" spans="1:6" ht="15">
      <c r="A56" s="26">
        <v>6300</v>
      </c>
      <c r="B56" s="11" t="s">
        <v>97</v>
      </c>
      <c r="C56" s="66">
        <f>1000*12</f>
        <v>12000</v>
      </c>
      <c r="D56" s="66">
        <f>C56</f>
        <v>12000</v>
      </c>
      <c r="E56" s="64">
        <f t="shared" si="0"/>
        <v>24000</v>
      </c>
      <c r="F56" s="24" t="s">
        <v>76</v>
      </c>
    </row>
    <row r="57" spans="1:6" ht="15">
      <c r="A57" s="26">
        <v>6310</v>
      </c>
      <c r="B57" s="11" t="s">
        <v>98</v>
      </c>
      <c r="C57" s="66"/>
      <c r="D57" s="66"/>
      <c r="E57" s="64">
        <f t="shared" si="0"/>
        <v>0</v>
      </c>
      <c r="F57" s="24"/>
    </row>
    <row r="58" spans="1:6" ht="15">
      <c r="A58" s="26">
        <v>6311</v>
      </c>
      <c r="B58" s="11" t="s">
        <v>99</v>
      </c>
      <c r="C58" s="66"/>
      <c r="D58" s="66"/>
      <c r="E58" s="64">
        <f t="shared" si="0"/>
        <v>0</v>
      </c>
      <c r="F58" s="24"/>
    </row>
    <row r="59" spans="1:6" ht="15">
      <c r="A59" s="26">
        <v>6320</v>
      </c>
      <c r="B59" s="11" t="s">
        <v>107</v>
      </c>
      <c r="C59" s="66"/>
      <c r="D59" s="66"/>
      <c r="E59" s="64">
        <f t="shared" si="0"/>
        <v>0</v>
      </c>
      <c r="F59" s="24"/>
    </row>
    <row r="60" spans="1:6" ht="15">
      <c r="A60" s="26">
        <v>6340</v>
      </c>
      <c r="B60" s="11" t="s">
        <v>108</v>
      </c>
      <c r="C60" s="66"/>
      <c r="D60" s="66"/>
      <c r="E60" s="64">
        <f t="shared" si="0"/>
        <v>0</v>
      </c>
      <c r="F60" s="24"/>
    </row>
    <row r="61" spans="1:6" ht="15">
      <c r="A61" s="26">
        <v>6360</v>
      </c>
      <c r="B61" s="11" t="s">
        <v>109</v>
      </c>
      <c r="C61" s="66"/>
      <c r="D61" s="66"/>
      <c r="E61" s="64">
        <f t="shared" si="0"/>
        <v>0</v>
      </c>
      <c r="F61" s="24"/>
    </row>
    <row r="62" spans="1:6" ht="15">
      <c r="A62" s="26">
        <v>6370</v>
      </c>
      <c r="B62" s="11" t="s">
        <v>110</v>
      </c>
      <c r="C62" s="66"/>
      <c r="D62" s="66"/>
      <c r="E62" s="64">
        <f t="shared" si="0"/>
        <v>0</v>
      </c>
      <c r="F62" s="24"/>
    </row>
    <row r="63" spans="1:6" ht="15">
      <c r="A63" s="26">
        <v>6390</v>
      </c>
      <c r="B63" s="11" t="s">
        <v>91</v>
      </c>
      <c r="C63" s="66"/>
      <c r="D63" s="66"/>
      <c r="E63" s="64">
        <f t="shared" si="0"/>
        <v>0</v>
      </c>
      <c r="F63" s="24"/>
    </row>
    <row r="64" spans="1:6" ht="15">
      <c r="A64" s="20">
        <v>64</v>
      </c>
      <c r="B64" s="13" t="s">
        <v>92</v>
      </c>
      <c r="C64" s="66"/>
      <c r="D64" s="66"/>
      <c r="E64" s="64">
        <f t="shared" si="0"/>
        <v>0</v>
      </c>
      <c r="F64" s="24"/>
    </row>
    <row r="65" spans="1:6" ht="15">
      <c r="A65" s="26">
        <v>6400</v>
      </c>
      <c r="B65" s="11" t="s">
        <v>93</v>
      </c>
      <c r="C65" s="66"/>
      <c r="D65" s="66"/>
      <c r="E65" s="64">
        <f t="shared" si="0"/>
        <v>0</v>
      </c>
      <c r="F65" s="24"/>
    </row>
    <row r="66" spans="1:6" ht="15">
      <c r="A66" s="26">
        <v>6410</v>
      </c>
      <c r="B66" s="11" t="s">
        <v>33</v>
      </c>
      <c r="C66" s="66"/>
      <c r="D66" s="66"/>
      <c r="E66" s="64">
        <f t="shared" si="0"/>
        <v>0</v>
      </c>
      <c r="F66" s="24"/>
    </row>
    <row r="67" spans="1:6" ht="15">
      <c r="A67" s="26">
        <v>6420</v>
      </c>
      <c r="B67" s="11" t="s">
        <v>105</v>
      </c>
      <c r="C67" s="66"/>
      <c r="D67" s="66"/>
      <c r="E67" s="64">
        <f t="shared" si="0"/>
        <v>0</v>
      </c>
      <c r="F67" s="24"/>
    </row>
    <row r="68" spans="1:6" ht="15">
      <c r="A68" s="26">
        <v>6430</v>
      </c>
      <c r="B68" s="11" t="s">
        <v>106</v>
      </c>
      <c r="C68" s="66"/>
      <c r="D68" s="66"/>
      <c r="E68" s="64">
        <f t="shared" si="0"/>
        <v>0</v>
      </c>
      <c r="F68" s="24"/>
    </row>
    <row r="69" spans="1:6" ht="15">
      <c r="A69" s="26">
        <v>6440</v>
      </c>
      <c r="B69" s="11" t="s">
        <v>132</v>
      </c>
      <c r="C69" s="66"/>
      <c r="D69" s="66"/>
      <c r="E69" s="64">
        <f t="shared" si="0"/>
        <v>0</v>
      </c>
      <c r="F69" s="24"/>
    </row>
    <row r="70" spans="1:6" ht="15">
      <c r="A70" s="26">
        <v>6450</v>
      </c>
      <c r="B70" s="11" t="s">
        <v>4</v>
      </c>
      <c r="C70" s="66"/>
      <c r="D70" s="66"/>
      <c r="E70" s="64">
        <f t="shared" si="0"/>
        <v>0</v>
      </c>
      <c r="F70" s="24"/>
    </row>
    <row r="71" spans="1:6" ht="15">
      <c r="A71" s="26">
        <v>6490</v>
      </c>
      <c r="B71" s="11" t="s">
        <v>21</v>
      </c>
      <c r="C71" s="66"/>
      <c r="D71" s="66"/>
      <c r="E71" s="64">
        <f t="shared" si="0"/>
        <v>0</v>
      </c>
      <c r="F71" s="24"/>
    </row>
    <row r="72" spans="1:6" ht="15">
      <c r="A72" s="20">
        <v>66</v>
      </c>
      <c r="B72" s="13" t="s">
        <v>22</v>
      </c>
      <c r="C72" s="66"/>
      <c r="D72" s="66"/>
      <c r="E72" s="64">
        <f t="shared" si="0"/>
        <v>0</v>
      </c>
      <c r="F72" s="24"/>
    </row>
    <row r="73" spans="1:6" ht="15">
      <c r="A73" s="26">
        <v>6600</v>
      </c>
      <c r="B73" s="11" t="s">
        <v>23</v>
      </c>
      <c r="C73" s="66"/>
      <c r="D73" s="66"/>
      <c r="E73" s="64">
        <f t="shared" si="0"/>
        <v>0</v>
      </c>
      <c r="F73" s="24"/>
    </row>
    <row r="74" spans="1:6" ht="15">
      <c r="A74" s="26">
        <v>6620</v>
      </c>
      <c r="B74" s="11" t="s">
        <v>24</v>
      </c>
      <c r="C74" s="66"/>
      <c r="D74" s="66"/>
      <c r="E74" s="64">
        <f t="shared" si="0"/>
        <v>0</v>
      </c>
      <c r="F74" s="24"/>
    </row>
    <row r="75" spans="1:6" ht="15">
      <c r="A75" s="26">
        <v>6690</v>
      </c>
      <c r="B75" s="11" t="s">
        <v>5</v>
      </c>
      <c r="C75" s="66"/>
      <c r="D75" s="66"/>
      <c r="E75" s="64">
        <f t="shared" si="0"/>
        <v>0</v>
      </c>
      <c r="F75" s="24"/>
    </row>
    <row r="76" spans="1:6" ht="15">
      <c r="A76" s="20">
        <v>67</v>
      </c>
      <c r="B76" s="13" t="s">
        <v>6</v>
      </c>
      <c r="C76" s="66"/>
      <c r="D76" s="66"/>
      <c r="E76" s="64">
        <f t="shared" si="0"/>
        <v>0</v>
      </c>
      <c r="F76" s="24"/>
    </row>
    <row r="77" spans="1:6" ht="15">
      <c r="A77" s="26">
        <v>6700</v>
      </c>
      <c r="B77" s="11" t="s">
        <v>7</v>
      </c>
      <c r="C77" s="66"/>
      <c r="D77" s="66"/>
      <c r="E77" s="64">
        <f t="shared" si="0"/>
        <v>0</v>
      </c>
      <c r="F77" s="24"/>
    </row>
    <row r="78" spans="1:6" ht="15">
      <c r="A78" s="26">
        <v>6720</v>
      </c>
      <c r="B78" s="11" t="s">
        <v>8</v>
      </c>
      <c r="C78" s="66"/>
      <c r="D78" s="66"/>
      <c r="E78" s="64">
        <f t="shared" si="0"/>
        <v>0</v>
      </c>
      <c r="F78" s="24"/>
    </row>
    <row r="79" spans="1:6" ht="15">
      <c r="A79" s="26">
        <v>6790</v>
      </c>
      <c r="B79" s="11" t="s">
        <v>25</v>
      </c>
      <c r="C79" s="66"/>
      <c r="D79" s="66"/>
      <c r="E79" s="64">
        <f aca="true" t="shared" si="1" ref="E79:E130">SUM(C79:D79)</f>
        <v>0</v>
      </c>
      <c r="F79" s="24"/>
    </row>
    <row r="80" spans="1:6" ht="15">
      <c r="A80" s="20">
        <v>68</v>
      </c>
      <c r="B80" s="13" t="s">
        <v>26</v>
      </c>
      <c r="C80" s="66"/>
      <c r="D80" s="66"/>
      <c r="E80" s="64">
        <f t="shared" si="1"/>
        <v>0</v>
      </c>
      <c r="F80" s="24"/>
    </row>
    <row r="81" spans="1:6" ht="15">
      <c r="A81" s="26">
        <v>6800</v>
      </c>
      <c r="B81" s="11" t="s">
        <v>27</v>
      </c>
      <c r="C81" s="66">
        <f>1000*12</f>
        <v>12000</v>
      </c>
      <c r="D81" s="66">
        <f>1000*12</f>
        <v>12000</v>
      </c>
      <c r="E81" s="64">
        <f t="shared" si="1"/>
        <v>24000</v>
      </c>
      <c r="F81" s="24"/>
    </row>
    <row r="82" spans="1:6" ht="15">
      <c r="A82" s="26">
        <v>6810</v>
      </c>
      <c r="B82" s="11" t="s">
        <v>28</v>
      </c>
      <c r="C82" s="66"/>
      <c r="D82" s="66"/>
      <c r="E82" s="64">
        <f t="shared" si="1"/>
        <v>0</v>
      </c>
      <c r="F82" s="24"/>
    </row>
    <row r="83" spans="1:6" ht="15">
      <c r="A83" s="26">
        <v>6820</v>
      </c>
      <c r="B83" s="11" t="s">
        <v>12</v>
      </c>
      <c r="C83" s="66"/>
      <c r="D83" s="66"/>
      <c r="E83" s="64">
        <f t="shared" si="1"/>
        <v>0</v>
      </c>
      <c r="F83" s="24"/>
    </row>
    <row r="84" spans="1:6" ht="15">
      <c r="A84" s="26">
        <v>6840</v>
      </c>
      <c r="B84" s="11" t="s">
        <v>130</v>
      </c>
      <c r="C84" s="66"/>
      <c r="D84" s="66"/>
      <c r="E84" s="64">
        <f t="shared" si="1"/>
        <v>0</v>
      </c>
      <c r="F84" s="24"/>
    </row>
    <row r="85" spans="1:6" ht="15">
      <c r="A85" s="26">
        <v>6860</v>
      </c>
      <c r="B85" s="11" t="s">
        <v>131</v>
      </c>
      <c r="C85" s="66"/>
      <c r="D85" s="66"/>
      <c r="E85" s="64">
        <f t="shared" si="1"/>
        <v>0</v>
      </c>
      <c r="F85" s="24"/>
    </row>
    <row r="86" spans="1:6" ht="15">
      <c r="A86" s="20">
        <v>69</v>
      </c>
      <c r="B86" s="13" t="s">
        <v>117</v>
      </c>
      <c r="C86" s="66"/>
      <c r="D86" s="66"/>
      <c r="E86" s="64">
        <f t="shared" si="1"/>
        <v>0</v>
      </c>
      <c r="F86" s="24"/>
    </row>
    <row r="87" spans="1:6" ht="15">
      <c r="A87" s="26">
        <v>6900</v>
      </c>
      <c r="B87" s="11" t="s">
        <v>118</v>
      </c>
      <c r="C87" s="66"/>
      <c r="D87" s="66"/>
      <c r="E87" s="64">
        <f t="shared" si="1"/>
        <v>0</v>
      </c>
      <c r="F87" s="24"/>
    </row>
    <row r="88" spans="1:6" ht="15">
      <c r="A88" s="26">
        <v>6910</v>
      </c>
      <c r="B88" s="11" t="s">
        <v>49</v>
      </c>
      <c r="C88" s="66"/>
      <c r="D88" s="66"/>
      <c r="E88" s="64">
        <f t="shared" si="1"/>
        <v>0</v>
      </c>
      <c r="F88" s="24"/>
    </row>
    <row r="89" spans="1:6" ht="15">
      <c r="A89" s="26">
        <v>6920</v>
      </c>
      <c r="B89" s="11" t="s">
        <v>50</v>
      </c>
      <c r="C89" s="66"/>
      <c r="D89" s="66"/>
      <c r="E89" s="64">
        <f t="shared" si="1"/>
        <v>0</v>
      </c>
      <c r="F89" s="24"/>
    </row>
    <row r="90" spans="1:6" ht="15">
      <c r="A90" s="26">
        <v>6930</v>
      </c>
      <c r="B90" s="11" t="s">
        <v>51</v>
      </c>
      <c r="C90" s="66"/>
      <c r="D90" s="66"/>
      <c r="E90" s="64">
        <f t="shared" si="1"/>
        <v>0</v>
      </c>
      <c r="F90" s="24"/>
    </row>
    <row r="91" spans="1:6" ht="15">
      <c r="A91" s="26">
        <v>6950</v>
      </c>
      <c r="B91" s="11" t="s">
        <v>52</v>
      </c>
      <c r="C91" s="66"/>
      <c r="D91" s="66"/>
      <c r="E91" s="64">
        <f t="shared" si="1"/>
        <v>0</v>
      </c>
      <c r="F91" s="24"/>
    </row>
    <row r="92" spans="1:6" ht="15">
      <c r="A92" s="26">
        <v>6960</v>
      </c>
      <c r="B92" s="11" t="s">
        <v>53</v>
      </c>
      <c r="C92" s="66"/>
      <c r="D92" s="66"/>
      <c r="E92" s="64">
        <f t="shared" si="1"/>
        <v>0</v>
      </c>
      <c r="F92" s="24"/>
    </row>
    <row r="93" spans="1:6" ht="15.75">
      <c r="A93" s="25">
        <v>7</v>
      </c>
      <c r="B93" s="10" t="s">
        <v>9</v>
      </c>
      <c r="C93" s="66"/>
      <c r="D93" s="66"/>
      <c r="E93" s="64">
        <f t="shared" si="1"/>
        <v>0</v>
      </c>
      <c r="F93" s="24"/>
    </row>
    <row r="94" spans="1:6" ht="15">
      <c r="A94" s="20">
        <v>70</v>
      </c>
      <c r="B94" s="13" t="s">
        <v>10</v>
      </c>
      <c r="C94" s="66"/>
      <c r="D94" s="66"/>
      <c r="E94" s="64">
        <f t="shared" si="1"/>
        <v>0</v>
      </c>
      <c r="F94" s="24"/>
    </row>
    <row r="95" spans="1:6" ht="15">
      <c r="A95" s="26">
        <v>7000</v>
      </c>
      <c r="B95" s="11" t="s">
        <v>119</v>
      </c>
      <c r="C95" s="66" t="e">
        <f>#REF!</f>
        <v>#REF!</v>
      </c>
      <c r="D95" s="66" t="e">
        <f>#REF!</f>
        <v>#REF!</v>
      </c>
      <c r="E95" s="64" t="e">
        <f t="shared" si="1"/>
        <v>#REF!</v>
      </c>
      <c r="F95" s="24" t="s">
        <v>136</v>
      </c>
    </row>
    <row r="96" spans="1:6" ht="15">
      <c r="A96" s="26">
        <v>7020</v>
      </c>
      <c r="B96" s="11" t="s">
        <v>120</v>
      </c>
      <c r="C96" s="66"/>
      <c r="D96" s="66"/>
      <c r="E96" s="64">
        <f t="shared" si="1"/>
        <v>0</v>
      </c>
      <c r="F96" s="24"/>
    </row>
    <row r="97" spans="1:6" ht="15">
      <c r="A97" s="26">
        <v>7040</v>
      </c>
      <c r="B97" s="11" t="s">
        <v>32</v>
      </c>
      <c r="C97" s="66"/>
      <c r="D97" s="66"/>
      <c r="E97" s="64">
        <f t="shared" si="1"/>
        <v>0</v>
      </c>
      <c r="F97" s="24"/>
    </row>
    <row r="98" spans="1:6" ht="15">
      <c r="A98" s="26">
        <v>7080</v>
      </c>
      <c r="B98" s="11" t="s">
        <v>133</v>
      </c>
      <c r="C98" s="66"/>
      <c r="D98" s="66"/>
      <c r="E98" s="64">
        <f t="shared" si="1"/>
        <v>0</v>
      </c>
      <c r="F98" s="24"/>
    </row>
    <row r="99" spans="1:6" ht="15">
      <c r="A99" s="26">
        <v>7090</v>
      </c>
      <c r="B99" s="11" t="s">
        <v>134</v>
      </c>
      <c r="C99" s="66"/>
      <c r="D99" s="66"/>
      <c r="E99" s="64">
        <f t="shared" si="1"/>
        <v>0</v>
      </c>
      <c r="F99" s="24"/>
    </row>
    <row r="100" spans="1:6" ht="15">
      <c r="A100" s="20">
        <v>71</v>
      </c>
      <c r="B100" s="13" t="s">
        <v>135</v>
      </c>
      <c r="C100" s="66"/>
      <c r="D100" s="66"/>
      <c r="E100" s="64">
        <f t="shared" si="1"/>
        <v>0</v>
      </c>
      <c r="F100" s="24"/>
    </row>
    <row r="101" spans="1:6" ht="15">
      <c r="A101" s="26">
        <v>7110</v>
      </c>
      <c r="B101" s="11" t="s">
        <v>11</v>
      </c>
      <c r="C101" s="66"/>
      <c r="D101" s="66"/>
      <c r="E101" s="64">
        <f t="shared" si="1"/>
        <v>0</v>
      </c>
      <c r="F101" s="24"/>
    </row>
    <row r="102" spans="1:6" ht="15">
      <c r="A102" s="26">
        <v>7140</v>
      </c>
      <c r="B102" s="11" t="s">
        <v>60</v>
      </c>
      <c r="C102" s="66"/>
      <c r="D102" s="66"/>
      <c r="E102" s="64">
        <f t="shared" si="1"/>
        <v>0</v>
      </c>
      <c r="F102" s="24"/>
    </row>
    <row r="103" spans="1:6" ht="15">
      <c r="A103" s="26">
        <v>7141</v>
      </c>
      <c r="B103" s="11" t="s">
        <v>13</v>
      </c>
      <c r="C103" s="73">
        <v>7500</v>
      </c>
      <c r="D103" s="73">
        <v>7500</v>
      </c>
      <c r="E103" s="64">
        <f t="shared" si="1"/>
        <v>15000</v>
      </c>
      <c r="F103" s="24" t="s">
        <v>41</v>
      </c>
    </row>
    <row r="104" spans="1:6" ht="15">
      <c r="A104" s="26">
        <v>7160</v>
      </c>
      <c r="B104" s="11" t="s">
        <v>14</v>
      </c>
      <c r="C104" s="66"/>
      <c r="D104" s="66"/>
      <c r="E104" s="64">
        <f t="shared" si="1"/>
        <v>0</v>
      </c>
      <c r="F104" s="24"/>
    </row>
    <row r="105" spans="1:6" ht="15">
      <c r="A105" s="26">
        <v>7190</v>
      </c>
      <c r="B105" s="11" t="s">
        <v>15</v>
      </c>
      <c r="C105" s="66"/>
      <c r="D105" s="66"/>
      <c r="E105" s="64">
        <f t="shared" si="1"/>
        <v>0</v>
      </c>
      <c r="F105" s="24"/>
    </row>
    <row r="106" spans="1:6" ht="15">
      <c r="A106" s="20">
        <v>73</v>
      </c>
      <c r="B106" s="13" t="s">
        <v>16</v>
      </c>
      <c r="C106" s="66"/>
      <c r="D106" s="66"/>
      <c r="E106" s="64">
        <f t="shared" si="1"/>
        <v>0</v>
      </c>
      <c r="F106" s="24"/>
    </row>
    <row r="107" spans="1:6" ht="15">
      <c r="A107" s="26">
        <v>7300</v>
      </c>
      <c r="B107" s="11" t="s">
        <v>17</v>
      </c>
      <c r="C107" s="66"/>
      <c r="D107" s="66"/>
      <c r="E107" s="64">
        <f t="shared" si="1"/>
        <v>0</v>
      </c>
      <c r="F107" s="24"/>
    </row>
    <row r="108" spans="1:6" ht="15">
      <c r="A108" s="26">
        <v>7320</v>
      </c>
      <c r="B108" s="11" t="s">
        <v>18</v>
      </c>
      <c r="C108" s="66"/>
      <c r="D108" s="66"/>
      <c r="E108" s="64">
        <f t="shared" si="1"/>
        <v>0</v>
      </c>
      <c r="F108" s="24"/>
    </row>
    <row r="109" spans="1:6" ht="15">
      <c r="A109" s="26">
        <v>7350</v>
      </c>
      <c r="B109" s="11" t="s">
        <v>19</v>
      </c>
      <c r="C109" s="66"/>
      <c r="D109" s="66"/>
      <c r="E109" s="64">
        <f t="shared" si="1"/>
        <v>0</v>
      </c>
      <c r="F109" s="24"/>
    </row>
    <row r="110" spans="1:6" ht="15">
      <c r="A110" s="26">
        <v>7390</v>
      </c>
      <c r="B110" s="11" t="s">
        <v>20</v>
      </c>
      <c r="C110" s="66"/>
      <c r="D110" s="66"/>
      <c r="E110" s="64">
        <f t="shared" si="1"/>
        <v>0</v>
      </c>
      <c r="F110" s="24"/>
    </row>
    <row r="111" spans="1:6" ht="15">
      <c r="A111" s="20">
        <v>74</v>
      </c>
      <c r="B111" s="13" t="s">
        <v>87</v>
      </c>
      <c r="C111" s="66"/>
      <c r="D111" s="66"/>
      <c r="E111" s="64">
        <f t="shared" si="1"/>
        <v>0</v>
      </c>
      <c r="F111" s="24"/>
    </row>
    <row r="112" spans="1:6" ht="15">
      <c r="A112" s="26">
        <v>7400</v>
      </c>
      <c r="B112" s="11" t="s">
        <v>84</v>
      </c>
      <c r="C112" s="66"/>
      <c r="D112" s="66"/>
      <c r="E112" s="64">
        <f t="shared" si="1"/>
        <v>0</v>
      </c>
      <c r="F112" s="24"/>
    </row>
    <row r="113" spans="1:6" ht="15">
      <c r="A113" s="20">
        <v>75</v>
      </c>
      <c r="B113" s="13" t="s">
        <v>85</v>
      </c>
      <c r="C113" s="66"/>
      <c r="D113" s="66"/>
      <c r="E113" s="64">
        <f t="shared" si="1"/>
        <v>0</v>
      </c>
      <c r="F113" s="24"/>
    </row>
    <row r="114" spans="1:6" ht="15">
      <c r="A114" s="28">
        <v>7510</v>
      </c>
      <c r="B114" s="14" t="s">
        <v>86</v>
      </c>
      <c r="C114" s="66"/>
      <c r="D114" s="66"/>
      <c r="E114" s="64">
        <f t="shared" si="1"/>
        <v>0</v>
      </c>
      <c r="F114" s="24"/>
    </row>
    <row r="115" spans="1:6" ht="15">
      <c r="A115" s="28">
        <v>7520</v>
      </c>
      <c r="B115" s="14" t="s">
        <v>100</v>
      </c>
      <c r="C115" s="66"/>
      <c r="D115" s="66"/>
      <c r="E115" s="64">
        <f t="shared" si="1"/>
        <v>0</v>
      </c>
      <c r="F115" s="24"/>
    </row>
    <row r="116" spans="1:6" ht="15">
      <c r="A116" s="28">
        <v>7530</v>
      </c>
      <c r="B116" s="14" t="s">
        <v>101</v>
      </c>
      <c r="C116" s="66"/>
      <c r="D116" s="66"/>
      <c r="E116" s="64">
        <f t="shared" si="1"/>
        <v>0</v>
      </c>
      <c r="F116" s="24"/>
    </row>
    <row r="117" spans="1:6" ht="15">
      <c r="A117" s="28">
        <v>7540</v>
      </c>
      <c r="B117" s="14" t="s">
        <v>102</v>
      </c>
      <c r="C117" s="66"/>
      <c r="D117" s="66"/>
      <c r="E117" s="64">
        <f t="shared" si="1"/>
        <v>0</v>
      </c>
      <c r="F117" s="24"/>
    </row>
    <row r="118" spans="1:6" ht="15">
      <c r="A118" s="20">
        <v>77</v>
      </c>
      <c r="B118" s="13" t="s">
        <v>103</v>
      </c>
      <c r="C118" s="66"/>
      <c r="D118" s="66"/>
      <c r="E118" s="64">
        <f t="shared" si="1"/>
        <v>0</v>
      </c>
      <c r="F118" s="24"/>
    </row>
    <row r="119" spans="1:6" ht="15">
      <c r="A119" s="26">
        <v>7790</v>
      </c>
      <c r="B119" s="11" t="s">
        <v>47</v>
      </c>
      <c r="C119" s="66"/>
      <c r="D119" s="66"/>
      <c r="E119" s="64">
        <f t="shared" si="1"/>
        <v>0</v>
      </c>
      <c r="F119" s="24"/>
    </row>
    <row r="120" spans="1:6" ht="15.75">
      <c r="A120" s="29" t="s">
        <v>48</v>
      </c>
      <c r="B120" s="10" t="s">
        <v>138</v>
      </c>
      <c r="C120" s="66"/>
      <c r="D120" s="66"/>
      <c r="E120" s="64">
        <f t="shared" si="1"/>
        <v>0</v>
      </c>
      <c r="F120" s="24"/>
    </row>
    <row r="121" spans="1:6" ht="15">
      <c r="A121" s="30">
        <v>81</v>
      </c>
      <c r="B121" s="15" t="s">
        <v>139</v>
      </c>
      <c r="C121" s="66"/>
      <c r="D121" s="66"/>
      <c r="E121" s="64">
        <f t="shared" si="1"/>
        <v>0</v>
      </c>
      <c r="F121" s="24"/>
    </row>
    <row r="122" spans="1:6" ht="15">
      <c r="A122" s="26">
        <v>8040</v>
      </c>
      <c r="B122" s="11" t="s">
        <v>140</v>
      </c>
      <c r="C122" s="66"/>
      <c r="D122" s="66"/>
      <c r="E122" s="64">
        <f t="shared" si="1"/>
        <v>0</v>
      </c>
      <c r="F122" s="24"/>
    </row>
    <row r="123" spans="1:6" ht="15">
      <c r="A123" s="26">
        <v>8060</v>
      </c>
      <c r="B123" s="11" t="s">
        <v>54</v>
      </c>
      <c r="C123" s="66"/>
      <c r="D123" s="66"/>
      <c r="E123" s="64">
        <f t="shared" si="1"/>
        <v>0</v>
      </c>
      <c r="F123" s="24"/>
    </row>
    <row r="124" spans="1:6" ht="15">
      <c r="A124" s="26">
        <v>8070</v>
      </c>
      <c r="B124" s="11" t="s">
        <v>55</v>
      </c>
      <c r="C124" s="66"/>
      <c r="D124" s="66"/>
      <c r="E124" s="64">
        <f t="shared" si="1"/>
        <v>0</v>
      </c>
      <c r="F124" s="24"/>
    </row>
    <row r="125" spans="1:6" ht="15">
      <c r="A125" s="30">
        <v>82</v>
      </c>
      <c r="B125" s="15" t="s">
        <v>56</v>
      </c>
      <c r="C125" s="66"/>
      <c r="D125" s="66"/>
      <c r="E125" s="64">
        <f t="shared" si="1"/>
        <v>0</v>
      </c>
      <c r="F125" s="24"/>
    </row>
    <row r="126" spans="1:6" ht="15">
      <c r="A126" s="26">
        <v>8140</v>
      </c>
      <c r="B126" s="11" t="s">
        <v>57</v>
      </c>
      <c r="C126" s="66"/>
      <c r="D126" s="66"/>
      <c r="E126" s="64">
        <f t="shared" si="1"/>
        <v>0</v>
      </c>
      <c r="F126" s="24"/>
    </row>
    <row r="127" spans="1:6" ht="15">
      <c r="A127" s="26">
        <v>8160</v>
      </c>
      <c r="B127" s="11" t="s">
        <v>58</v>
      </c>
      <c r="C127" s="66"/>
      <c r="D127" s="66"/>
      <c r="E127" s="64">
        <f t="shared" si="1"/>
        <v>0</v>
      </c>
      <c r="F127" s="24"/>
    </row>
    <row r="128" spans="1:6" ht="15">
      <c r="A128" s="26">
        <v>8170</v>
      </c>
      <c r="B128" s="11" t="s">
        <v>59</v>
      </c>
      <c r="C128" s="66">
        <v>10000</v>
      </c>
      <c r="D128" s="66">
        <f>C128</f>
        <v>10000</v>
      </c>
      <c r="E128" s="64">
        <f t="shared" si="1"/>
        <v>20000</v>
      </c>
      <c r="F128" s="24" t="s">
        <v>1</v>
      </c>
    </row>
    <row r="129" spans="1:6" ht="15">
      <c r="A129" s="31"/>
      <c r="B129" s="16"/>
      <c r="C129" s="66"/>
      <c r="D129" s="66"/>
      <c r="E129" s="64">
        <f t="shared" si="1"/>
        <v>0</v>
      </c>
      <c r="F129" s="24"/>
    </row>
    <row r="130" spans="1:6" ht="15">
      <c r="A130" s="55"/>
      <c r="B130" s="70" t="s">
        <v>114</v>
      </c>
      <c r="C130" s="71"/>
      <c r="D130" s="71"/>
      <c r="E130" s="64">
        <f t="shared" si="1"/>
        <v>0</v>
      </c>
      <c r="F130" s="59"/>
    </row>
    <row r="131" spans="1:6" ht="15.75" thickBot="1">
      <c r="A131" s="69"/>
      <c r="B131" s="68" t="s">
        <v>144</v>
      </c>
      <c r="C131" s="67" t="e">
        <f>SUM(C13:C128)</f>
        <v>#REF!</v>
      </c>
      <c r="D131" s="67" t="e">
        <f>SUM(D14:D130)</f>
        <v>#REF!</v>
      </c>
      <c r="E131" s="67" t="e">
        <f>SUM(E13:E128)</f>
        <v>#REF!</v>
      </c>
      <c r="F131" s="32"/>
    </row>
  </sheetData>
  <sheetProtection/>
  <printOptions/>
  <pageMargins left="0.75" right="0.75" top="1" bottom="1" header="0.5" footer="0.5"/>
  <pageSetup orientation="portrait" scale="94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129"/>
  <sheetViews>
    <sheetView zoomScalePageLayoutView="0" workbookViewId="0" topLeftCell="A40">
      <selection activeCell="C9" sqref="C9"/>
    </sheetView>
  </sheetViews>
  <sheetFormatPr defaultColWidth="9.140625" defaultRowHeight="15"/>
  <cols>
    <col min="1" max="1" width="9.140625" style="0" customWidth="1"/>
    <col min="2" max="2" width="42.140625" style="0" customWidth="1"/>
  </cols>
  <sheetData>
    <row r="6" ht="21">
      <c r="A6" s="1" t="s">
        <v>37</v>
      </c>
    </row>
    <row r="7" spans="1:2" ht="18">
      <c r="A7" s="2" t="s">
        <v>143</v>
      </c>
      <c r="B7" s="3" t="s">
        <v>82</v>
      </c>
    </row>
    <row r="8" spans="1:2" ht="18">
      <c r="A8" s="2" t="s">
        <v>115</v>
      </c>
      <c r="B8" s="3" t="s">
        <v>38</v>
      </c>
    </row>
    <row r="9" spans="1:2" ht="18">
      <c r="A9" s="2" t="s">
        <v>42</v>
      </c>
      <c r="B9" s="3"/>
    </row>
    <row r="10" ht="15.75" thickBot="1"/>
    <row r="11" spans="1:15" ht="15.75" thickBot="1">
      <c r="A11" s="36" t="s">
        <v>43</v>
      </c>
      <c r="B11" s="40" t="s">
        <v>44</v>
      </c>
      <c r="C11" s="53" t="s">
        <v>45</v>
      </c>
      <c r="D11" s="51" t="s">
        <v>46</v>
      </c>
      <c r="E11" s="37" t="s">
        <v>61</v>
      </c>
      <c r="F11" s="37" t="s">
        <v>62</v>
      </c>
      <c r="G11" s="37" t="s">
        <v>63</v>
      </c>
      <c r="H11" s="37" t="s">
        <v>64</v>
      </c>
      <c r="I11" s="37" t="s">
        <v>65</v>
      </c>
      <c r="J11" s="37" t="s">
        <v>66</v>
      </c>
      <c r="K11" s="37" t="s">
        <v>67</v>
      </c>
      <c r="L11" s="37" t="s">
        <v>68</v>
      </c>
      <c r="M11" s="37" t="s">
        <v>69</v>
      </c>
      <c r="N11" s="37" t="s">
        <v>70</v>
      </c>
      <c r="O11" s="38" t="s">
        <v>71</v>
      </c>
    </row>
    <row r="12" spans="1:15" ht="15.75">
      <c r="A12" s="17">
        <v>4</v>
      </c>
      <c r="B12" s="41" t="s">
        <v>31</v>
      </c>
      <c r="C12" s="54">
        <f>SUM(D12:O12)</f>
        <v>0</v>
      </c>
      <c r="D12" s="52"/>
      <c r="E12" s="5"/>
      <c r="F12" s="5"/>
      <c r="G12" s="5"/>
      <c r="H12" s="5"/>
      <c r="I12" s="5"/>
      <c r="J12" s="5"/>
      <c r="K12" s="5"/>
      <c r="L12" s="5"/>
      <c r="M12" s="5"/>
      <c r="N12" s="5"/>
      <c r="O12" s="24"/>
    </row>
    <row r="13" spans="1:15" ht="15">
      <c r="A13" s="20">
        <v>40</v>
      </c>
      <c r="B13" s="42" t="s">
        <v>30</v>
      </c>
      <c r="C13" s="54">
        <f>SUM(D13:O13)</f>
        <v>0</v>
      </c>
      <c r="D13" s="52"/>
      <c r="E13" s="5"/>
      <c r="F13" s="5"/>
      <c r="G13" s="5"/>
      <c r="H13" s="5"/>
      <c r="I13" s="5"/>
      <c r="J13" s="5"/>
      <c r="K13" s="5"/>
      <c r="L13" s="5"/>
      <c r="M13" s="5"/>
      <c r="N13" s="5"/>
      <c r="O13" s="24"/>
    </row>
    <row r="14" spans="1:15" ht="15">
      <c r="A14" s="22">
        <v>4040</v>
      </c>
      <c r="B14" s="43" t="s">
        <v>111</v>
      </c>
      <c r="C14" s="54">
        <f aca="true" t="shared" si="0" ref="C14:C77">SUM(D14:O14)</f>
        <v>0</v>
      </c>
      <c r="D14" s="52"/>
      <c r="E14" s="5"/>
      <c r="F14" s="5"/>
      <c r="G14" s="5"/>
      <c r="H14" s="5"/>
      <c r="I14" s="5"/>
      <c r="J14" s="5"/>
      <c r="K14" s="5"/>
      <c r="L14" s="5"/>
      <c r="M14" s="5"/>
      <c r="N14" s="5"/>
      <c r="O14" s="24"/>
    </row>
    <row r="15" spans="1:15" ht="15">
      <c r="A15" s="20">
        <v>41</v>
      </c>
      <c r="B15" s="44" t="s">
        <v>112</v>
      </c>
      <c r="C15" s="54">
        <f t="shared" si="0"/>
        <v>0</v>
      </c>
      <c r="D15" s="52"/>
      <c r="E15" s="5"/>
      <c r="F15" s="5"/>
      <c r="G15" s="5"/>
      <c r="H15" s="5"/>
      <c r="I15" s="5"/>
      <c r="J15" s="5"/>
      <c r="K15" s="5"/>
      <c r="L15" s="5"/>
      <c r="M15" s="5"/>
      <c r="N15" s="5"/>
      <c r="O15" s="24"/>
    </row>
    <row r="16" spans="1:15" ht="15">
      <c r="A16" s="22">
        <v>4100</v>
      </c>
      <c r="B16" s="43"/>
      <c r="C16" s="54">
        <f t="shared" si="0"/>
        <v>0</v>
      </c>
      <c r="D16" s="52"/>
      <c r="E16" s="5"/>
      <c r="F16" s="5"/>
      <c r="G16" s="5"/>
      <c r="H16" s="5"/>
      <c r="I16" s="5"/>
      <c r="J16" s="5"/>
      <c r="K16" s="5"/>
      <c r="L16" s="5"/>
      <c r="M16" s="5"/>
      <c r="N16" s="5"/>
      <c r="O16" s="24"/>
    </row>
    <row r="17" spans="1:15" ht="15">
      <c r="A17" s="22">
        <v>4110</v>
      </c>
      <c r="B17" s="43" t="s">
        <v>113</v>
      </c>
      <c r="C17" s="54">
        <f>Narrative!C18</f>
        <v>0</v>
      </c>
      <c r="D17" s="52"/>
      <c r="E17" s="5"/>
      <c r="F17" s="5"/>
      <c r="G17" s="5"/>
      <c r="H17" s="5"/>
      <c r="I17" s="5"/>
      <c r="J17" s="5"/>
      <c r="K17" s="5"/>
      <c r="L17" s="5"/>
      <c r="M17" s="5"/>
      <c r="N17" s="5"/>
      <c r="O17" s="24"/>
    </row>
    <row r="18" spans="1:15" ht="15">
      <c r="A18" s="22">
        <v>4120</v>
      </c>
      <c r="B18" s="43" t="s">
        <v>122</v>
      </c>
      <c r="C18" s="54">
        <f>Narrative!C19</f>
        <v>174000</v>
      </c>
      <c r="D18" s="52"/>
      <c r="E18" s="5"/>
      <c r="F18" s="5"/>
      <c r="G18" s="5"/>
      <c r="H18" s="5"/>
      <c r="I18" s="5"/>
      <c r="J18" s="5"/>
      <c r="K18" s="5"/>
      <c r="L18" s="5"/>
      <c r="M18" s="5"/>
      <c r="N18" s="5"/>
      <c r="O18" s="24"/>
    </row>
    <row r="19" spans="1:15" ht="15">
      <c r="A19" s="22">
        <v>4130</v>
      </c>
      <c r="B19" s="43" t="s">
        <v>123</v>
      </c>
      <c r="C19" s="54">
        <f>Narrative!C20</f>
        <v>0</v>
      </c>
      <c r="D19" s="52"/>
      <c r="E19" s="5"/>
      <c r="F19" s="5"/>
      <c r="G19" s="5"/>
      <c r="H19" s="5"/>
      <c r="I19" s="5"/>
      <c r="J19" s="5"/>
      <c r="K19" s="5"/>
      <c r="L19" s="5"/>
      <c r="M19" s="5"/>
      <c r="N19" s="5"/>
      <c r="O19" s="24"/>
    </row>
    <row r="20" spans="1:15" ht="15">
      <c r="A20" s="22">
        <v>4140</v>
      </c>
      <c r="B20" s="43" t="s">
        <v>124</v>
      </c>
      <c r="C20" s="54">
        <f>Narrative!C21</f>
        <v>0</v>
      </c>
      <c r="D20" s="52"/>
      <c r="E20" s="5"/>
      <c r="F20" s="5"/>
      <c r="G20" s="5"/>
      <c r="H20" s="5"/>
      <c r="I20" s="5"/>
      <c r="J20" s="5"/>
      <c r="K20" s="5"/>
      <c r="L20" s="5"/>
      <c r="M20" s="5"/>
      <c r="N20" s="5"/>
      <c r="O20" s="24"/>
    </row>
    <row r="21" spans="1:15" ht="15">
      <c r="A21" s="20">
        <v>42</v>
      </c>
      <c r="B21" s="44" t="s">
        <v>125</v>
      </c>
      <c r="C21" s="54">
        <f t="shared" si="0"/>
        <v>0</v>
      </c>
      <c r="D21" s="52"/>
      <c r="E21" s="5"/>
      <c r="F21" s="5"/>
      <c r="G21" s="5"/>
      <c r="H21" s="5"/>
      <c r="I21" s="5"/>
      <c r="J21" s="5"/>
      <c r="K21" s="5"/>
      <c r="L21" s="5"/>
      <c r="M21" s="5"/>
      <c r="N21" s="5"/>
      <c r="O21" s="24"/>
    </row>
    <row r="22" spans="1:15" ht="15">
      <c r="A22" s="22">
        <v>4200</v>
      </c>
      <c r="B22" s="43" t="s">
        <v>126</v>
      </c>
      <c r="C22" s="54">
        <f t="shared" si="0"/>
        <v>0</v>
      </c>
      <c r="D22" s="52"/>
      <c r="E22" s="5"/>
      <c r="F22" s="5"/>
      <c r="G22" s="5"/>
      <c r="H22" s="5"/>
      <c r="I22" s="5"/>
      <c r="J22" s="5"/>
      <c r="K22" s="5"/>
      <c r="L22" s="5"/>
      <c r="M22" s="5"/>
      <c r="N22" s="5"/>
      <c r="O22" s="24"/>
    </row>
    <row r="23" spans="1:15" ht="15">
      <c r="A23" s="22">
        <v>4210</v>
      </c>
      <c r="B23" s="43" t="s">
        <v>127</v>
      </c>
      <c r="C23" s="54">
        <f t="shared" si="0"/>
        <v>0</v>
      </c>
      <c r="D23" s="52"/>
      <c r="E23" s="5"/>
      <c r="F23" s="5"/>
      <c r="G23" s="5"/>
      <c r="H23" s="5"/>
      <c r="I23" s="5"/>
      <c r="J23" s="5"/>
      <c r="K23" s="5"/>
      <c r="L23" s="5"/>
      <c r="M23" s="5"/>
      <c r="N23" s="5"/>
      <c r="O23" s="24"/>
    </row>
    <row r="24" spans="1:15" ht="15">
      <c r="A24" s="22">
        <v>4220</v>
      </c>
      <c r="B24" s="43" t="s">
        <v>128</v>
      </c>
      <c r="C24" s="54">
        <f t="shared" si="0"/>
        <v>0</v>
      </c>
      <c r="D24" s="52"/>
      <c r="E24" s="5"/>
      <c r="F24" s="5"/>
      <c r="G24" s="5"/>
      <c r="H24" s="5"/>
      <c r="I24" s="5"/>
      <c r="J24" s="5"/>
      <c r="K24" s="5"/>
      <c r="L24" s="5"/>
      <c r="M24" s="5"/>
      <c r="N24" s="5"/>
      <c r="O24" s="24"/>
    </row>
    <row r="25" spans="1:15" ht="15">
      <c r="A25" s="22">
        <v>4230</v>
      </c>
      <c r="B25" s="43" t="s">
        <v>129</v>
      </c>
      <c r="C25" s="54">
        <f t="shared" si="0"/>
        <v>0</v>
      </c>
      <c r="D25" s="52"/>
      <c r="E25" s="5"/>
      <c r="F25" s="5"/>
      <c r="G25" s="5"/>
      <c r="H25" s="5"/>
      <c r="I25" s="5"/>
      <c r="J25" s="5"/>
      <c r="K25" s="5"/>
      <c r="L25" s="5"/>
      <c r="M25" s="5"/>
      <c r="N25" s="5"/>
      <c r="O25" s="24"/>
    </row>
    <row r="26" spans="1:15" ht="15">
      <c r="A26" s="22">
        <v>4250</v>
      </c>
      <c r="B26" s="43" t="s">
        <v>29</v>
      </c>
      <c r="C26" s="54">
        <f t="shared" si="0"/>
        <v>0</v>
      </c>
      <c r="D26" s="52"/>
      <c r="E26" s="5"/>
      <c r="F26" s="5"/>
      <c r="G26" s="5"/>
      <c r="H26" s="5"/>
      <c r="I26" s="5"/>
      <c r="J26" s="5"/>
      <c r="K26" s="5"/>
      <c r="L26" s="5"/>
      <c r="M26" s="5"/>
      <c r="N26" s="5"/>
      <c r="O26" s="24"/>
    </row>
    <row r="27" spans="1:15" ht="15">
      <c r="A27" s="22">
        <v>4260</v>
      </c>
      <c r="B27" s="43" t="s">
        <v>141</v>
      </c>
      <c r="C27" s="54">
        <f t="shared" si="0"/>
        <v>0</v>
      </c>
      <c r="D27" s="52"/>
      <c r="E27" s="5"/>
      <c r="F27" s="5"/>
      <c r="G27" s="5"/>
      <c r="H27" s="5"/>
      <c r="I27" s="5"/>
      <c r="J27" s="5"/>
      <c r="K27" s="5"/>
      <c r="L27" s="5"/>
      <c r="M27" s="5"/>
      <c r="N27" s="5"/>
      <c r="O27" s="24"/>
    </row>
    <row r="28" spans="1:15" ht="15">
      <c r="A28" s="22">
        <v>4270</v>
      </c>
      <c r="B28" s="43" t="s">
        <v>75</v>
      </c>
      <c r="C28" s="54">
        <f t="shared" si="0"/>
        <v>0</v>
      </c>
      <c r="D28" s="52"/>
      <c r="E28" s="5"/>
      <c r="F28" s="5"/>
      <c r="G28" s="5"/>
      <c r="H28" s="5"/>
      <c r="I28" s="5"/>
      <c r="J28" s="5"/>
      <c r="K28" s="5"/>
      <c r="L28" s="5"/>
      <c r="M28" s="5"/>
      <c r="N28" s="5"/>
      <c r="O28" s="24"/>
    </row>
    <row r="29" spans="1:15" ht="15">
      <c r="A29" s="22">
        <v>4280</v>
      </c>
      <c r="B29" s="43"/>
      <c r="C29" s="54">
        <f t="shared" si="0"/>
        <v>0</v>
      </c>
      <c r="D29" s="52"/>
      <c r="E29" s="5"/>
      <c r="F29" s="5"/>
      <c r="G29" s="5"/>
      <c r="H29" s="5"/>
      <c r="I29" s="5"/>
      <c r="J29" s="5"/>
      <c r="K29" s="5"/>
      <c r="L29" s="5"/>
      <c r="M29" s="5"/>
      <c r="N29" s="5"/>
      <c r="O29" s="24"/>
    </row>
    <row r="30" spans="1:15" ht="15">
      <c r="A30" s="20">
        <v>47</v>
      </c>
      <c r="B30" s="44" t="s">
        <v>142</v>
      </c>
      <c r="C30" s="54">
        <f t="shared" si="0"/>
        <v>0</v>
      </c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39"/>
    </row>
    <row r="31" spans="1:15" ht="15">
      <c r="A31" s="22">
        <v>4700</v>
      </c>
      <c r="B31" s="43" t="s">
        <v>142</v>
      </c>
      <c r="C31" s="54">
        <f t="shared" si="0"/>
        <v>0</v>
      </c>
      <c r="D31" s="52"/>
      <c r="E31" s="5"/>
      <c r="F31" s="5"/>
      <c r="G31" s="5"/>
      <c r="H31" s="5"/>
      <c r="I31" s="5"/>
      <c r="J31" s="5"/>
      <c r="K31" s="5"/>
      <c r="L31" s="5"/>
      <c r="M31" s="5"/>
      <c r="N31" s="5"/>
      <c r="O31" s="24"/>
    </row>
    <row r="32" spans="1:15" ht="15">
      <c r="A32" s="20">
        <v>48</v>
      </c>
      <c r="B32" s="44" t="s">
        <v>145</v>
      </c>
      <c r="C32" s="54">
        <f t="shared" si="0"/>
        <v>0</v>
      </c>
      <c r="D32" s="52"/>
      <c r="E32" s="5"/>
      <c r="F32" s="5"/>
      <c r="G32" s="5"/>
      <c r="H32" s="5"/>
      <c r="I32" s="5"/>
      <c r="J32" s="5"/>
      <c r="K32" s="5"/>
      <c r="L32" s="5"/>
      <c r="M32" s="5"/>
      <c r="N32" s="5"/>
      <c r="O32" s="24"/>
    </row>
    <row r="33" spans="1:15" ht="15">
      <c r="A33" s="22">
        <v>4800</v>
      </c>
      <c r="B33" s="43" t="s">
        <v>146</v>
      </c>
      <c r="C33" s="54">
        <f t="shared" si="0"/>
        <v>0</v>
      </c>
      <c r="D33" s="52"/>
      <c r="E33" s="5"/>
      <c r="F33" s="5"/>
      <c r="G33" s="5"/>
      <c r="H33" s="5"/>
      <c r="I33" s="5"/>
      <c r="J33" s="5"/>
      <c r="K33" s="5"/>
      <c r="L33" s="5"/>
      <c r="M33" s="5"/>
      <c r="N33" s="5"/>
      <c r="O33" s="24"/>
    </row>
    <row r="34" spans="1:15" ht="15.75">
      <c r="A34" s="25">
        <v>5</v>
      </c>
      <c r="B34" s="45" t="s">
        <v>137</v>
      </c>
      <c r="C34" s="54">
        <f t="shared" si="0"/>
        <v>0</v>
      </c>
      <c r="D34" s="52"/>
      <c r="E34" s="5"/>
      <c r="F34" s="5"/>
      <c r="G34" s="5"/>
      <c r="H34" s="5"/>
      <c r="I34" s="5"/>
      <c r="J34" s="5"/>
      <c r="K34" s="5"/>
      <c r="L34" s="5"/>
      <c r="M34" s="5"/>
      <c r="N34" s="5"/>
      <c r="O34" s="24"/>
    </row>
    <row r="35" spans="1:15" ht="15">
      <c r="A35" s="20">
        <v>50</v>
      </c>
      <c r="B35" s="44" t="s">
        <v>72</v>
      </c>
      <c r="C35" s="54">
        <f t="shared" si="0"/>
        <v>0</v>
      </c>
      <c r="D35" s="52"/>
      <c r="E35" s="5"/>
      <c r="F35" s="5"/>
      <c r="G35" s="5"/>
      <c r="H35" s="5"/>
      <c r="I35" s="5"/>
      <c r="J35" s="5"/>
      <c r="K35" s="5"/>
      <c r="L35" s="5"/>
      <c r="M35" s="5"/>
      <c r="N35" s="5"/>
      <c r="O35" s="24"/>
    </row>
    <row r="36" spans="1:15" ht="15">
      <c r="A36" s="22">
        <v>5000</v>
      </c>
      <c r="B36" s="43" t="s">
        <v>72</v>
      </c>
      <c r="C36" s="54">
        <f t="shared" si="0"/>
        <v>0</v>
      </c>
      <c r="D36" s="52"/>
      <c r="E36" s="5"/>
      <c r="F36" s="5"/>
      <c r="G36" s="5"/>
      <c r="H36" s="5"/>
      <c r="I36" s="5"/>
      <c r="J36" s="5"/>
      <c r="K36" s="5"/>
      <c r="L36" s="5"/>
      <c r="M36" s="5"/>
      <c r="N36" s="5"/>
      <c r="O36" s="24"/>
    </row>
    <row r="37" spans="1:15" ht="15">
      <c r="A37" s="22">
        <v>5010</v>
      </c>
      <c r="B37" s="43" t="s">
        <v>147</v>
      </c>
      <c r="C37" s="54">
        <f t="shared" si="0"/>
        <v>0</v>
      </c>
      <c r="D37" s="52"/>
      <c r="E37" s="5"/>
      <c r="F37" s="5"/>
      <c r="G37" s="5"/>
      <c r="H37" s="5"/>
      <c r="I37" s="5"/>
      <c r="J37" s="5"/>
      <c r="K37" s="5"/>
      <c r="L37" s="5"/>
      <c r="M37" s="5"/>
      <c r="N37" s="5"/>
      <c r="O37" s="24"/>
    </row>
    <row r="38" spans="1:15" ht="15">
      <c r="A38" s="22">
        <v>5020</v>
      </c>
      <c r="B38" s="43" t="s">
        <v>148</v>
      </c>
      <c r="C38" s="54">
        <f t="shared" si="0"/>
        <v>0</v>
      </c>
      <c r="D38" s="52"/>
      <c r="E38" s="5"/>
      <c r="F38" s="5"/>
      <c r="G38" s="5"/>
      <c r="H38" s="5"/>
      <c r="I38" s="5"/>
      <c r="J38" s="5"/>
      <c r="K38" s="5"/>
      <c r="L38" s="5"/>
      <c r="M38" s="5"/>
      <c r="N38" s="5"/>
      <c r="O38" s="24"/>
    </row>
    <row r="39" spans="1:15" ht="15">
      <c r="A39" s="22">
        <v>5030</v>
      </c>
      <c r="B39" s="43" t="s">
        <v>149</v>
      </c>
      <c r="C39" s="54">
        <f t="shared" si="0"/>
        <v>0</v>
      </c>
      <c r="D39" s="52"/>
      <c r="E39" s="5"/>
      <c r="F39" s="5"/>
      <c r="G39" s="5"/>
      <c r="H39" s="5"/>
      <c r="I39" s="5"/>
      <c r="J39" s="5"/>
      <c r="K39" s="5"/>
      <c r="L39" s="5"/>
      <c r="M39" s="5"/>
      <c r="N39" s="5"/>
      <c r="O39" s="24"/>
    </row>
    <row r="40" spans="1:15" ht="15">
      <c r="A40" s="20">
        <v>51</v>
      </c>
      <c r="B40" s="44" t="s">
        <v>150</v>
      </c>
      <c r="C40" s="54">
        <f t="shared" si="0"/>
        <v>0</v>
      </c>
      <c r="D40" s="52"/>
      <c r="E40" s="5"/>
      <c r="F40" s="5"/>
      <c r="G40" s="5"/>
      <c r="H40" s="5"/>
      <c r="I40" s="5"/>
      <c r="J40" s="5"/>
      <c r="K40" s="5"/>
      <c r="L40" s="5"/>
      <c r="M40" s="5"/>
      <c r="N40" s="5"/>
      <c r="O40" s="24"/>
    </row>
    <row r="41" spans="1:15" ht="15">
      <c r="A41" s="26">
        <v>5200</v>
      </c>
      <c r="B41" s="46" t="s">
        <v>152</v>
      </c>
      <c r="C41" s="54">
        <f t="shared" si="0"/>
        <v>0</v>
      </c>
      <c r="D41" s="52"/>
      <c r="E41" s="5"/>
      <c r="F41" s="5"/>
      <c r="G41" s="5"/>
      <c r="H41" s="5"/>
      <c r="I41" s="5"/>
      <c r="J41" s="5"/>
      <c r="K41" s="5"/>
      <c r="L41" s="5"/>
      <c r="M41" s="5"/>
      <c r="N41" s="5"/>
      <c r="O41" s="24"/>
    </row>
    <row r="42" spans="1:15" ht="15">
      <c r="A42" s="26">
        <v>5210</v>
      </c>
      <c r="B42" s="46" t="s">
        <v>73</v>
      </c>
      <c r="C42" s="54">
        <f t="shared" si="0"/>
        <v>0</v>
      </c>
      <c r="D42" s="52"/>
      <c r="E42" s="5"/>
      <c r="F42" s="5"/>
      <c r="G42" s="5"/>
      <c r="H42" s="5"/>
      <c r="I42" s="5"/>
      <c r="J42" s="5"/>
      <c r="K42" s="5"/>
      <c r="L42" s="5"/>
      <c r="M42" s="5"/>
      <c r="N42" s="5"/>
      <c r="O42" s="24"/>
    </row>
    <row r="43" spans="1:15" ht="15">
      <c r="A43" s="26">
        <v>5220</v>
      </c>
      <c r="B43" s="46" t="s">
        <v>121</v>
      </c>
      <c r="C43" s="54">
        <f t="shared" si="0"/>
        <v>0</v>
      </c>
      <c r="D43" s="52"/>
      <c r="E43" s="5"/>
      <c r="F43" s="5"/>
      <c r="G43" s="5"/>
      <c r="H43" s="5"/>
      <c r="I43" s="5"/>
      <c r="J43" s="5"/>
      <c r="K43" s="5"/>
      <c r="L43" s="5"/>
      <c r="M43" s="5"/>
      <c r="N43" s="5"/>
      <c r="O43" s="24"/>
    </row>
    <row r="44" spans="1:15" ht="15">
      <c r="A44" s="26">
        <v>5230</v>
      </c>
      <c r="B44" s="46" t="s">
        <v>34</v>
      </c>
      <c r="C44" s="54">
        <f t="shared" si="0"/>
        <v>0</v>
      </c>
      <c r="D44" s="52"/>
      <c r="E44" s="5"/>
      <c r="F44" s="5"/>
      <c r="G44" s="5"/>
      <c r="H44" s="5"/>
      <c r="I44" s="5"/>
      <c r="J44" s="5"/>
      <c r="K44" s="5"/>
      <c r="L44" s="5"/>
      <c r="M44" s="5"/>
      <c r="N44" s="5"/>
      <c r="O44" s="24"/>
    </row>
    <row r="45" spans="1:15" ht="15">
      <c r="A45" s="26">
        <v>5232</v>
      </c>
      <c r="B45" s="46" t="s">
        <v>77</v>
      </c>
      <c r="C45" s="54">
        <f t="shared" si="0"/>
        <v>0</v>
      </c>
      <c r="D45" s="52"/>
      <c r="E45" s="5"/>
      <c r="F45" s="5"/>
      <c r="G45" s="5"/>
      <c r="H45" s="5"/>
      <c r="I45" s="5"/>
      <c r="J45" s="5"/>
      <c r="K45" s="5"/>
      <c r="L45" s="5"/>
      <c r="M45" s="5"/>
      <c r="N45" s="5"/>
      <c r="O45" s="24"/>
    </row>
    <row r="46" spans="1:15" ht="15">
      <c r="A46" s="26">
        <v>5235</v>
      </c>
      <c r="B46" s="46" t="s">
        <v>78</v>
      </c>
      <c r="C46" s="54">
        <f t="shared" si="0"/>
        <v>0</v>
      </c>
      <c r="D46" s="52"/>
      <c r="E46" s="5"/>
      <c r="F46" s="5"/>
      <c r="G46" s="5"/>
      <c r="H46" s="5"/>
      <c r="I46" s="5"/>
      <c r="J46" s="5"/>
      <c r="K46" s="5"/>
      <c r="L46" s="5"/>
      <c r="M46" s="5"/>
      <c r="N46" s="5"/>
      <c r="O46" s="24"/>
    </row>
    <row r="47" spans="1:15" ht="15">
      <c r="A47" s="26">
        <v>5240</v>
      </c>
      <c r="B47" s="46" t="s">
        <v>79</v>
      </c>
      <c r="C47" s="54">
        <f t="shared" si="0"/>
        <v>0</v>
      </c>
      <c r="D47" s="52"/>
      <c r="E47" s="5"/>
      <c r="F47" s="5"/>
      <c r="G47" s="5"/>
      <c r="H47" s="5"/>
      <c r="I47" s="5"/>
      <c r="J47" s="5"/>
      <c r="K47" s="5"/>
      <c r="L47" s="5"/>
      <c r="M47" s="5"/>
      <c r="N47" s="5"/>
      <c r="O47" s="24"/>
    </row>
    <row r="48" spans="1:15" ht="15">
      <c r="A48" s="26">
        <v>5250</v>
      </c>
      <c r="B48" s="46" t="s">
        <v>80</v>
      </c>
      <c r="C48" s="54">
        <f t="shared" si="0"/>
        <v>0</v>
      </c>
      <c r="D48" s="52"/>
      <c r="E48" s="5"/>
      <c r="F48" s="5"/>
      <c r="G48" s="5"/>
      <c r="H48" s="5"/>
      <c r="I48" s="5"/>
      <c r="J48" s="5"/>
      <c r="K48" s="5"/>
      <c r="L48" s="5"/>
      <c r="M48" s="5"/>
      <c r="N48" s="5"/>
      <c r="O48" s="24"/>
    </row>
    <row r="49" spans="1:15" ht="15">
      <c r="A49" s="26">
        <v>5280</v>
      </c>
      <c r="B49" s="46" t="s">
        <v>81</v>
      </c>
      <c r="C49" s="54">
        <f t="shared" si="0"/>
        <v>0</v>
      </c>
      <c r="D49" s="52"/>
      <c r="E49" s="5"/>
      <c r="F49" s="5"/>
      <c r="G49" s="5"/>
      <c r="H49" s="5"/>
      <c r="I49" s="5"/>
      <c r="J49" s="5"/>
      <c r="K49" s="5"/>
      <c r="L49" s="5"/>
      <c r="M49" s="5"/>
      <c r="N49" s="5"/>
      <c r="O49" s="24"/>
    </row>
    <row r="50" spans="1:15" ht="15">
      <c r="A50" s="26">
        <v>5290</v>
      </c>
      <c r="B50" s="46" t="s">
        <v>94</v>
      </c>
      <c r="C50" s="54">
        <f t="shared" si="0"/>
        <v>0</v>
      </c>
      <c r="D50" s="52"/>
      <c r="E50" s="5"/>
      <c r="F50" s="5"/>
      <c r="G50" s="5"/>
      <c r="H50" s="5"/>
      <c r="I50" s="5"/>
      <c r="J50" s="5"/>
      <c r="K50" s="5"/>
      <c r="L50" s="5"/>
      <c r="M50" s="5"/>
      <c r="N50" s="5"/>
      <c r="O50" s="24"/>
    </row>
    <row r="51" spans="1:15" ht="15.75">
      <c r="A51" s="25">
        <v>6</v>
      </c>
      <c r="B51" s="45" t="s">
        <v>95</v>
      </c>
      <c r="C51" s="54">
        <f t="shared" si="0"/>
        <v>0</v>
      </c>
      <c r="D51" s="52"/>
      <c r="E51" s="5"/>
      <c r="F51" s="5"/>
      <c r="G51" s="5"/>
      <c r="H51" s="5"/>
      <c r="I51" s="5"/>
      <c r="J51" s="5"/>
      <c r="K51" s="5"/>
      <c r="L51" s="5"/>
      <c r="M51" s="5"/>
      <c r="N51" s="5"/>
      <c r="O51" s="24"/>
    </row>
    <row r="52" spans="1:15" ht="15">
      <c r="A52" s="20">
        <v>60</v>
      </c>
      <c r="B52" s="44" t="s">
        <v>35</v>
      </c>
      <c r="C52" s="54">
        <f t="shared" si="0"/>
        <v>0</v>
      </c>
      <c r="D52" s="52"/>
      <c r="E52" s="5"/>
      <c r="F52" s="5"/>
      <c r="G52" s="5"/>
      <c r="H52" s="5"/>
      <c r="I52" s="5"/>
      <c r="J52" s="5"/>
      <c r="K52" s="5"/>
      <c r="L52" s="5"/>
      <c r="M52" s="5"/>
      <c r="N52" s="5"/>
      <c r="O52" s="24"/>
    </row>
    <row r="53" spans="1:15" ht="15">
      <c r="A53" s="27">
        <v>6010</v>
      </c>
      <c r="B53" s="47" t="s">
        <v>36</v>
      </c>
      <c r="C53" s="54">
        <f t="shared" si="0"/>
        <v>0</v>
      </c>
      <c r="D53" s="52"/>
      <c r="E53" s="5"/>
      <c r="F53" s="5"/>
      <c r="G53" s="5"/>
      <c r="H53" s="5"/>
      <c r="I53" s="5"/>
      <c r="J53" s="5"/>
      <c r="K53" s="5"/>
      <c r="L53" s="5"/>
      <c r="M53" s="5"/>
      <c r="N53" s="5"/>
      <c r="O53" s="24"/>
    </row>
    <row r="54" spans="1:15" ht="15">
      <c r="A54" s="20">
        <v>63</v>
      </c>
      <c r="B54" s="44" t="s">
        <v>96</v>
      </c>
      <c r="C54" s="54">
        <f t="shared" si="0"/>
        <v>0</v>
      </c>
      <c r="D54" s="52"/>
      <c r="E54" s="5"/>
      <c r="F54" s="5"/>
      <c r="G54" s="5"/>
      <c r="H54" s="5"/>
      <c r="I54" s="5"/>
      <c r="J54" s="5"/>
      <c r="K54" s="5"/>
      <c r="L54" s="5"/>
      <c r="M54" s="5"/>
      <c r="N54" s="5"/>
      <c r="O54" s="24"/>
    </row>
    <row r="55" spans="1:15" ht="15">
      <c r="A55" s="26">
        <v>6300</v>
      </c>
      <c r="B55" s="46" t="s">
        <v>97</v>
      </c>
      <c r="C55" s="54">
        <f t="shared" si="0"/>
        <v>0</v>
      </c>
      <c r="D55" s="52"/>
      <c r="E55" s="5"/>
      <c r="F55" s="5"/>
      <c r="G55" s="5"/>
      <c r="H55" s="5"/>
      <c r="I55" s="5"/>
      <c r="J55" s="5"/>
      <c r="K55" s="5"/>
      <c r="L55" s="5"/>
      <c r="M55" s="5"/>
      <c r="N55" s="5"/>
      <c r="O55" s="24"/>
    </row>
    <row r="56" spans="1:15" ht="15">
      <c r="A56" s="26">
        <v>6310</v>
      </c>
      <c r="B56" s="46" t="s">
        <v>98</v>
      </c>
      <c r="C56" s="54">
        <f t="shared" si="0"/>
        <v>0</v>
      </c>
      <c r="D56" s="52"/>
      <c r="E56" s="5"/>
      <c r="F56" s="5"/>
      <c r="G56" s="5"/>
      <c r="H56" s="5"/>
      <c r="I56" s="5"/>
      <c r="J56" s="5"/>
      <c r="K56" s="5"/>
      <c r="L56" s="5"/>
      <c r="M56" s="5"/>
      <c r="N56" s="5"/>
      <c r="O56" s="24"/>
    </row>
    <row r="57" spans="1:15" ht="15">
      <c r="A57" s="26">
        <v>6311</v>
      </c>
      <c r="B57" s="46" t="s">
        <v>99</v>
      </c>
      <c r="C57" s="54">
        <f t="shared" si="0"/>
        <v>0</v>
      </c>
      <c r="D57" s="52"/>
      <c r="E57" s="5"/>
      <c r="F57" s="5"/>
      <c r="G57" s="5"/>
      <c r="H57" s="5"/>
      <c r="I57" s="5"/>
      <c r="J57" s="5"/>
      <c r="K57" s="5"/>
      <c r="L57" s="5"/>
      <c r="M57" s="5"/>
      <c r="N57" s="5"/>
      <c r="O57" s="24"/>
    </row>
    <row r="58" spans="1:15" ht="15">
      <c r="A58" s="26">
        <v>6320</v>
      </c>
      <c r="B58" s="46" t="s">
        <v>107</v>
      </c>
      <c r="C58" s="54">
        <f t="shared" si="0"/>
        <v>0</v>
      </c>
      <c r="D58" s="52"/>
      <c r="E58" s="5"/>
      <c r="F58" s="5"/>
      <c r="G58" s="5"/>
      <c r="H58" s="5"/>
      <c r="I58" s="5"/>
      <c r="J58" s="5"/>
      <c r="K58" s="5"/>
      <c r="L58" s="5"/>
      <c r="M58" s="5"/>
      <c r="N58" s="5"/>
      <c r="O58" s="24"/>
    </row>
    <row r="59" spans="1:15" ht="15">
      <c r="A59" s="26">
        <v>6340</v>
      </c>
      <c r="B59" s="46" t="s">
        <v>108</v>
      </c>
      <c r="C59" s="54">
        <f t="shared" si="0"/>
        <v>0</v>
      </c>
      <c r="D59" s="52"/>
      <c r="E59" s="5"/>
      <c r="F59" s="5"/>
      <c r="G59" s="5"/>
      <c r="H59" s="5"/>
      <c r="I59" s="5"/>
      <c r="J59" s="5"/>
      <c r="K59" s="5"/>
      <c r="L59" s="5"/>
      <c r="M59" s="5"/>
      <c r="N59" s="5"/>
      <c r="O59" s="24"/>
    </row>
    <row r="60" spans="1:15" ht="15">
      <c r="A60" s="26">
        <v>6360</v>
      </c>
      <c r="B60" s="46" t="s">
        <v>109</v>
      </c>
      <c r="C60" s="54">
        <f t="shared" si="0"/>
        <v>0</v>
      </c>
      <c r="D60" s="52"/>
      <c r="E60" s="5"/>
      <c r="F60" s="5"/>
      <c r="G60" s="5"/>
      <c r="H60" s="5"/>
      <c r="I60" s="5"/>
      <c r="J60" s="5"/>
      <c r="K60" s="5"/>
      <c r="L60" s="5"/>
      <c r="M60" s="5"/>
      <c r="N60" s="5"/>
      <c r="O60" s="24"/>
    </row>
    <row r="61" spans="1:15" ht="15">
      <c r="A61" s="26">
        <v>6370</v>
      </c>
      <c r="B61" s="46" t="s">
        <v>110</v>
      </c>
      <c r="C61" s="54">
        <f t="shared" si="0"/>
        <v>0</v>
      </c>
      <c r="D61" s="52"/>
      <c r="E61" s="5"/>
      <c r="F61" s="5"/>
      <c r="G61" s="5"/>
      <c r="H61" s="5"/>
      <c r="I61" s="5"/>
      <c r="J61" s="5"/>
      <c r="K61" s="5"/>
      <c r="L61" s="5"/>
      <c r="M61" s="5"/>
      <c r="N61" s="5"/>
      <c r="O61" s="24"/>
    </row>
    <row r="62" spans="1:15" ht="15">
      <c r="A62" s="26">
        <v>6390</v>
      </c>
      <c r="B62" s="46" t="s">
        <v>91</v>
      </c>
      <c r="C62" s="54">
        <f t="shared" si="0"/>
        <v>0</v>
      </c>
      <c r="D62" s="52"/>
      <c r="E62" s="5"/>
      <c r="F62" s="5"/>
      <c r="G62" s="5"/>
      <c r="H62" s="5"/>
      <c r="I62" s="5"/>
      <c r="J62" s="5"/>
      <c r="K62" s="5"/>
      <c r="L62" s="5"/>
      <c r="M62" s="5"/>
      <c r="N62" s="5"/>
      <c r="O62" s="24"/>
    </row>
    <row r="63" spans="1:15" ht="15">
      <c r="A63" s="20">
        <v>64</v>
      </c>
      <c r="B63" s="48" t="s">
        <v>92</v>
      </c>
      <c r="C63" s="54">
        <f t="shared" si="0"/>
        <v>0</v>
      </c>
      <c r="D63" s="52"/>
      <c r="E63" s="5"/>
      <c r="F63" s="5"/>
      <c r="G63" s="5"/>
      <c r="H63" s="5"/>
      <c r="I63" s="5"/>
      <c r="J63" s="5"/>
      <c r="K63" s="5"/>
      <c r="L63" s="5"/>
      <c r="M63" s="5"/>
      <c r="N63" s="5"/>
      <c r="O63" s="24"/>
    </row>
    <row r="64" spans="1:15" ht="15">
      <c r="A64" s="26">
        <v>6400</v>
      </c>
      <c r="B64" s="46" t="s">
        <v>93</v>
      </c>
      <c r="C64" s="54">
        <f t="shared" si="0"/>
        <v>0</v>
      </c>
      <c r="D64" s="52"/>
      <c r="E64" s="5"/>
      <c r="F64" s="5"/>
      <c r="G64" s="5"/>
      <c r="H64" s="5"/>
      <c r="I64" s="5"/>
      <c r="J64" s="5"/>
      <c r="K64" s="5"/>
      <c r="L64" s="5"/>
      <c r="M64" s="5"/>
      <c r="N64" s="5"/>
      <c r="O64" s="24"/>
    </row>
    <row r="65" spans="1:15" ht="15">
      <c r="A65" s="26">
        <v>6410</v>
      </c>
      <c r="B65" s="46" t="s">
        <v>33</v>
      </c>
      <c r="C65" s="54">
        <f t="shared" si="0"/>
        <v>0</v>
      </c>
      <c r="D65" s="52"/>
      <c r="E65" s="5"/>
      <c r="F65" s="5"/>
      <c r="G65" s="5"/>
      <c r="H65" s="5"/>
      <c r="I65" s="5"/>
      <c r="J65" s="5"/>
      <c r="K65" s="5"/>
      <c r="L65" s="5"/>
      <c r="M65" s="5"/>
      <c r="N65" s="5"/>
      <c r="O65" s="24"/>
    </row>
    <row r="66" spans="1:15" ht="15">
      <c r="A66" s="26">
        <v>6420</v>
      </c>
      <c r="B66" s="46" t="s">
        <v>105</v>
      </c>
      <c r="C66" s="54">
        <f t="shared" si="0"/>
        <v>0</v>
      </c>
      <c r="D66" s="52"/>
      <c r="E66" s="5"/>
      <c r="F66" s="5"/>
      <c r="G66" s="5"/>
      <c r="H66" s="5"/>
      <c r="I66" s="5"/>
      <c r="J66" s="5"/>
      <c r="K66" s="5"/>
      <c r="L66" s="5"/>
      <c r="M66" s="5"/>
      <c r="N66" s="5"/>
      <c r="O66" s="24"/>
    </row>
    <row r="67" spans="1:15" ht="15">
      <c r="A67" s="26">
        <v>6430</v>
      </c>
      <c r="B67" s="46" t="s">
        <v>106</v>
      </c>
      <c r="C67" s="54">
        <f t="shared" si="0"/>
        <v>0</v>
      </c>
      <c r="D67" s="52"/>
      <c r="E67" s="5"/>
      <c r="F67" s="5"/>
      <c r="G67" s="5"/>
      <c r="H67" s="5"/>
      <c r="I67" s="5"/>
      <c r="J67" s="5"/>
      <c r="K67" s="5"/>
      <c r="L67" s="5"/>
      <c r="M67" s="5"/>
      <c r="N67" s="5"/>
      <c r="O67" s="24"/>
    </row>
    <row r="68" spans="1:15" ht="15">
      <c r="A68" s="26">
        <v>6440</v>
      </c>
      <c r="B68" s="46" t="s">
        <v>132</v>
      </c>
      <c r="C68" s="54">
        <f t="shared" si="0"/>
        <v>0</v>
      </c>
      <c r="D68" s="52"/>
      <c r="E68" s="5"/>
      <c r="F68" s="5"/>
      <c r="G68" s="5"/>
      <c r="H68" s="5"/>
      <c r="I68" s="5"/>
      <c r="J68" s="5"/>
      <c r="K68" s="5"/>
      <c r="L68" s="5"/>
      <c r="M68" s="5"/>
      <c r="N68" s="5"/>
      <c r="O68" s="24"/>
    </row>
    <row r="69" spans="1:15" ht="15">
      <c r="A69" s="26">
        <v>6450</v>
      </c>
      <c r="B69" s="46" t="s">
        <v>4</v>
      </c>
      <c r="C69" s="54">
        <f t="shared" si="0"/>
        <v>0</v>
      </c>
      <c r="D69" s="52"/>
      <c r="E69" s="5"/>
      <c r="F69" s="5"/>
      <c r="G69" s="5"/>
      <c r="H69" s="5"/>
      <c r="I69" s="5"/>
      <c r="J69" s="5"/>
      <c r="K69" s="5"/>
      <c r="L69" s="5"/>
      <c r="M69" s="5"/>
      <c r="N69" s="5"/>
      <c r="O69" s="24"/>
    </row>
    <row r="70" spans="1:15" ht="15">
      <c r="A70" s="26">
        <v>6490</v>
      </c>
      <c r="B70" s="46" t="s">
        <v>21</v>
      </c>
      <c r="C70" s="54">
        <f t="shared" si="0"/>
        <v>0</v>
      </c>
      <c r="D70" s="52"/>
      <c r="E70" s="5"/>
      <c r="F70" s="5"/>
      <c r="G70" s="5"/>
      <c r="H70" s="5"/>
      <c r="I70" s="5"/>
      <c r="J70" s="5"/>
      <c r="K70" s="5"/>
      <c r="L70" s="5"/>
      <c r="M70" s="5"/>
      <c r="N70" s="5"/>
      <c r="O70" s="24"/>
    </row>
    <row r="71" spans="1:15" ht="15">
      <c r="A71" s="20">
        <v>66</v>
      </c>
      <c r="B71" s="48" t="s">
        <v>22</v>
      </c>
      <c r="C71" s="54">
        <f t="shared" si="0"/>
        <v>0</v>
      </c>
      <c r="D71" s="52"/>
      <c r="E71" s="5"/>
      <c r="F71" s="5"/>
      <c r="G71" s="5"/>
      <c r="H71" s="5"/>
      <c r="I71" s="5"/>
      <c r="J71" s="5"/>
      <c r="K71" s="5"/>
      <c r="L71" s="5"/>
      <c r="M71" s="5"/>
      <c r="N71" s="5"/>
      <c r="O71" s="24"/>
    </row>
    <row r="72" spans="1:15" ht="15">
      <c r="A72" s="26">
        <v>6600</v>
      </c>
      <c r="B72" s="46" t="s">
        <v>23</v>
      </c>
      <c r="C72" s="54">
        <f t="shared" si="0"/>
        <v>0</v>
      </c>
      <c r="D72" s="52"/>
      <c r="E72" s="5"/>
      <c r="F72" s="5"/>
      <c r="G72" s="5"/>
      <c r="H72" s="5"/>
      <c r="I72" s="5"/>
      <c r="J72" s="5"/>
      <c r="K72" s="5"/>
      <c r="L72" s="5"/>
      <c r="M72" s="5"/>
      <c r="N72" s="5"/>
      <c r="O72" s="24"/>
    </row>
    <row r="73" spans="1:15" ht="15">
      <c r="A73" s="26">
        <v>6620</v>
      </c>
      <c r="B73" s="46" t="s">
        <v>24</v>
      </c>
      <c r="C73" s="54">
        <f t="shared" si="0"/>
        <v>0</v>
      </c>
      <c r="D73" s="52"/>
      <c r="E73" s="5"/>
      <c r="F73" s="5"/>
      <c r="G73" s="5"/>
      <c r="H73" s="5"/>
      <c r="I73" s="5"/>
      <c r="J73" s="5"/>
      <c r="K73" s="5"/>
      <c r="L73" s="5"/>
      <c r="M73" s="5"/>
      <c r="N73" s="5"/>
      <c r="O73" s="24"/>
    </row>
    <row r="74" spans="1:15" ht="15">
      <c r="A74" s="26">
        <v>6690</v>
      </c>
      <c r="B74" s="46" t="s">
        <v>5</v>
      </c>
      <c r="C74" s="54">
        <f t="shared" si="0"/>
        <v>0</v>
      </c>
      <c r="D74" s="52"/>
      <c r="E74" s="5"/>
      <c r="F74" s="5"/>
      <c r="G74" s="5"/>
      <c r="H74" s="5"/>
      <c r="I74" s="5"/>
      <c r="J74" s="5"/>
      <c r="K74" s="5"/>
      <c r="L74" s="5"/>
      <c r="M74" s="5"/>
      <c r="N74" s="5"/>
      <c r="O74" s="24"/>
    </row>
    <row r="75" spans="1:15" ht="15">
      <c r="A75" s="20">
        <v>67</v>
      </c>
      <c r="B75" s="48" t="s">
        <v>6</v>
      </c>
      <c r="C75" s="54">
        <f t="shared" si="0"/>
        <v>0</v>
      </c>
      <c r="D75" s="52"/>
      <c r="E75" s="5"/>
      <c r="F75" s="5"/>
      <c r="G75" s="5"/>
      <c r="H75" s="5"/>
      <c r="I75" s="5"/>
      <c r="J75" s="5"/>
      <c r="K75" s="5"/>
      <c r="L75" s="5"/>
      <c r="M75" s="5"/>
      <c r="N75" s="5"/>
      <c r="O75" s="24"/>
    </row>
    <row r="76" spans="1:15" ht="15">
      <c r="A76" s="26">
        <v>6700</v>
      </c>
      <c r="B76" s="46" t="s">
        <v>7</v>
      </c>
      <c r="C76" s="54">
        <f t="shared" si="0"/>
        <v>0</v>
      </c>
      <c r="D76" s="52"/>
      <c r="E76" s="5"/>
      <c r="F76" s="5"/>
      <c r="G76" s="5"/>
      <c r="H76" s="5"/>
      <c r="I76" s="5"/>
      <c r="J76" s="5"/>
      <c r="K76" s="5"/>
      <c r="L76" s="5"/>
      <c r="M76" s="5"/>
      <c r="N76" s="5"/>
      <c r="O76" s="24"/>
    </row>
    <row r="77" spans="1:15" ht="15">
      <c r="A77" s="26">
        <v>6720</v>
      </c>
      <c r="B77" s="46" t="s">
        <v>8</v>
      </c>
      <c r="C77" s="54">
        <f t="shared" si="0"/>
        <v>0</v>
      </c>
      <c r="D77" s="52"/>
      <c r="E77" s="5"/>
      <c r="F77" s="5"/>
      <c r="G77" s="5"/>
      <c r="H77" s="5"/>
      <c r="I77" s="5"/>
      <c r="J77" s="5"/>
      <c r="K77" s="5"/>
      <c r="L77" s="5"/>
      <c r="M77" s="5"/>
      <c r="N77" s="5"/>
      <c r="O77" s="24"/>
    </row>
    <row r="78" spans="1:15" ht="15">
      <c r="A78" s="26">
        <v>6790</v>
      </c>
      <c r="B78" s="46" t="s">
        <v>25</v>
      </c>
      <c r="C78" s="54">
        <f aca="true" t="shared" si="1" ref="C78:C129">SUM(D78:O78)</f>
        <v>0</v>
      </c>
      <c r="D78" s="52"/>
      <c r="E78" s="5"/>
      <c r="F78" s="5"/>
      <c r="G78" s="5"/>
      <c r="H78" s="5"/>
      <c r="I78" s="5"/>
      <c r="J78" s="5"/>
      <c r="K78" s="5"/>
      <c r="L78" s="5"/>
      <c r="M78" s="5"/>
      <c r="N78" s="5"/>
      <c r="O78" s="24"/>
    </row>
    <row r="79" spans="1:15" ht="15">
      <c r="A79" s="20">
        <v>68</v>
      </c>
      <c r="B79" s="48" t="s">
        <v>26</v>
      </c>
      <c r="C79" s="54">
        <f t="shared" si="1"/>
        <v>0</v>
      </c>
      <c r="D79" s="52"/>
      <c r="E79" s="5"/>
      <c r="F79" s="5"/>
      <c r="G79" s="5"/>
      <c r="H79" s="5"/>
      <c r="I79" s="5"/>
      <c r="J79" s="5"/>
      <c r="K79" s="5"/>
      <c r="L79" s="5"/>
      <c r="M79" s="5"/>
      <c r="N79" s="5"/>
      <c r="O79" s="24"/>
    </row>
    <row r="80" spans="1:15" ht="15">
      <c r="A80" s="26">
        <v>6800</v>
      </c>
      <c r="B80" s="46" t="s">
        <v>27</v>
      </c>
      <c r="C80" s="54">
        <f t="shared" si="1"/>
        <v>0</v>
      </c>
      <c r="D80" s="52"/>
      <c r="E80" s="5"/>
      <c r="F80" s="5"/>
      <c r="G80" s="5"/>
      <c r="H80" s="5"/>
      <c r="I80" s="5"/>
      <c r="J80" s="5"/>
      <c r="K80" s="5"/>
      <c r="L80" s="5"/>
      <c r="M80" s="5"/>
      <c r="N80" s="5"/>
      <c r="O80" s="24"/>
    </row>
    <row r="81" spans="1:15" ht="15">
      <c r="A81" s="26">
        <v>6810</v>
      </c>
      <c r="B81" s="46" t="s">
        <v>28</v>
      </c>
      <c r="C81" s="54">
        <f t="shared" si="1"/>
        <v>0</v>
      </c>
      <c r="D81" s="52"/>
      <c r="E81" s="5"/>
      <c r="F81" s="5"/>
      <c r="G81" s="5"/>
      <c r="H81" s="5"/>
      <c r="I81" s="5"/>
      <c r="J81" s="5"/>
      <c r="K81" s="5"/>
      <c r="L81" s="5"/>
      <c r="M81" s="5"/>
      <c r="N81" s="5"/>
      <c r="O81" s="24"/>
    </row>
    <row r="82" spans="1:15" ht="15">
      <c r="A82" s="26">
        <v>6820</v>
      </c>
      <c r="B82" s="46" t="s">
        <v>12</v>
      </c>
      <c r="C82" s="54">
        <f t="shared" si="1"/>
        <v>0</v>
      </c>
      <c r="D82" s="52"/>
      <c r="E82" s="5"/>
      <c r="F82" s="5"/>
      <c r="G82" s="5"/>
      <c r="H82" s="5"/>
      <c r="I82" s="5"/>
      <c r="J82" s="5"/>
      <c r="K82" s="5"/>
      <c r="L82" s="5"/>
      <c r="M82" s="5"/>
      <c r="N82" s="5"/>
      <c r="O82" s="24"/>
    </row>
    <row r="83" spans="1:15" ht="15">
      <c r="A83" s="26">
        <v>6840</v>
      </c>
      <c r="B83" s="46" t="s">
        <v>130</v>
      </c>
      <c r="C83" s="54">
        <f t="shared" si="1"/>
        <v>0</v>
      </c>
      <c r="D83" s="52"/>
      <c r="E83" s="5"/>
      <c r="F83" s="5"/>
      <c r="G83" s="5"/>
      <c r="H83" s="5"/>
      <c r="I83" s="5"/>
      <c r="J83" s="5"/>
      <c r="K83" s="5"/>
      <c r="L83" s="5"/>
      <c r="M83" s="5"/>
      <c r="N83" s="5"/>
      <c r="O83" s="24"/>
    </row>
    <row r="84" spans="1:15" ht="15">
      <c r="A84" s="26">
        <v>6860</v>
      </c>
      <c r="B84" s="46" t="s">
        <v>131</v>
      </c>
      <c r="C84" s="54">
        <f t="shared" si="1"/>
        <v>0</v>
      </c>
      <c r="D84" s="52"/>
      <c r="E84" s="5"/>
      <c r="F84" s="5"/>
      <c r="G84" s="5"/>
      <c r="H84" s="5"/>
      <c r="I84" s="5"/>
      <c r="J84" s="5"/>
      <c r="K84" s="5"/>
      <c r="L84" s="5"/>
      <c r="M84" s="5"/>
      <c r="N84" s="5"/>
      <c r="O84" s="24"/>
    </row>
    <row r="85" spans="1:15" ht="15">
      <c r="A85" s="20">
        <v>69</v>
      </c>
      <c r="B85" s="48" t="s">
        <v>117</v>
      </c>
      <c r="C85" s="54">
        <f t="shared" si="1"/>
        <v>0</v>
      </c>
      <c r="D85" s="52"/>
      <c r="E85" s="5"/>
      <c r="F85" s="5"/>
      <c r="G85" s="5"/>
      <c r="H85" s="5"/>
      <c r="I85" s="5"/>
      <c r="J85" s="5"/>
      <c r="K85" s="5"/>
      <c r="L85" s="5"/>
      <c r="M85" s="5"/>
      <c r="N85" s="5"/>
      <c r="O85" s="24"/>
    </row>
    <row r="86" spans="1:15" ht="15">
      <c r="A86" s="26">
        <v>6900</v>
      </c>
      <c r="B86" s="46" t="s">
        <v>118</v>
      </c>
      <c r="C86" s="54">
        <f t="shared" si="1"/>
        <v>0</v>
      </c>
      <c r="D86" s="52"/>
      <c r="E86" s="5"/>
      <c r="F86" s="5"/>
      <c r="G86" s="5"/>
      <c r="H86" s="5"/>
      <c r="I86" s="5"/>
      <c r="J86" s="5"/>
      <c r="K86" s="5"/>
      <c r="L86" s="5"/>
      <c r="M86" s="5"/>
      <c r="N86" s="5"/>
      <c r="O86" s="24"/>
    </row>
    <row r="87" spans="1:15" ht="15">
      <c r="A87" s="26">
        <v>6910</v>
      </c>
      <c r="B87" s="46" t="s">
        <v>49</v>
      </c>
      <c r="C87" s="54">
        <f t="shared" si="1"/>
        <v>0</v>
      </c>
      <c r="D87" s="52"/>
      <c r="E87" s="5"/>
      <c r="F87" s="5"/>
      <c r="G87" s="5"/>
      <c r="H87" s="5"/>
      <c r="I87" s="5"/>
      <c r="J87" s="5"/>
      <c r="K87" s="5"/>
      <c r="L87" s="5"/>
      <c r="M87" s="5"/>
      <c r="N87" s="5"/>
      <c r="O87" s="24"/>
    </row>
    <row r="88" spans="1:15" ht="15">
      <c r="A88" s="26">
        <v>6920</v>
      </c>
      <c r="B88" s="46" t="s">
        <v>50</v>
      </c>
      <c r="C88" s="54">
        <f t="shared" si="1"/>
        <v>0</v>
      </c>
      <c r="D88" s="52"/>
      <c r="E88" s="5"/>
      <c r="F88" s="5"/>
      <c r="G88" s="5"/>
      <c r="H88" s="5"/>
      <c r="I88" s="5"/>
      <c r="J88" s="5"/>
      <c r="K88" s="5"/>
      <c r="L88" s="5"/>
      <c r="M88" s="5"/>
      <c r="N88" s="5"/>
      <c r="O88" s="24"/>
    </row>
    <row r="89" spans="1:15" ht="15">
      <c r="A89" s="26">
        <v>6930</v>
      </c>
      <c r="B89" s="46" t="s">
        <v>51</v>
      </c>
      <c r="C89" s="54">
        <f t="shared" si="1"/>
        <v>0</v>
      </c>
      <c r="D89" s="52"/>
      <c r="E89" s="5"/>
      <c r="F89" s="5"/>
      <c r="G89" s="5"/>
      <c r="H89" s="5"/>
      <c r="I89" s="5"/>
      <c r="J89" s="5"/>
      <c r="K89" s="5"/>
      <c r="L89" s="5"/>
      <c r="M89" s="5"/>
      <c r="N89" s="5"/>
      <c r="O89" s="24"/>
    </row>
    <row r="90" spans="1:15" ht="15">
      <c r="A90" s="26">
        <v>6950</v>
      </c>
      <c r="B90" s="46" t="s">
        <v>52</v>
      </c>
      <c r="C90" s="54">
        <f t="shared" si="1"/>
        <v>0</v>
      </c>
      <c r="D90" s="52"/>
      <c r="E90" s="5"/>
      <c r="F90" s="5"/>
      <c r="G90" s="5"/>
      <c r="H90" s="5"/>
      <c r="I90" s="5"/>
      <c r="J90" s="5"/>
      <c r="K90" s="5"/>
      <c r="L90" s="5"/>
      <c r="M90" s="5"/>
      <c r="N90" s="5"/>
      <c r="O90" s="24"/>
    </row>
    <row r="91" spans="1:15" ht="15">
      <c r="A91" s="26">
        <v>6960</v>
      </c>
      <c r="B91" s="46" t="s">
        <v>53</v>
      </c>
      <c r="C91" s="54">
        <f t="shared" si="1"/>
        <v>0</v>
      </c>
      <c r="D91" s="52"/>
      <c r="E91" s="5"/>
      <c r="F91" s="5"/>
      <c r="G91" s="5"/>
      <c r="H91" s="5"/>
      <c r="I91" s="5"/>
      <c r="J91" s="5"/>
      <c r="K91" s="5"/>
      <c r="L91" s="5"/>
      <c r="M91" s="5"/>
      <c r="N91" s="5"/>
      <c r="O91" s="24"/>
    </row>
    <row r="92" spans="1:15" ht="15.75">
      <c r="A92" s="25">
        <v>7</v>
      </c>
      <c r="B92" s="45" t="s">
        <v>9</v>
      </c>
      <c r="C92" s="54">
        <f t="shared" si="1"/>
        <v>0</v>
      </c>
      <c r="D92" s="52"/>
      <c r="E92" s="5"/>
      <c r="F92" s="5"/>
      <c r="G92" s="5"/>
      <c r="H92" s="5"/>
      <c r="I92" s="5"/>
      <c r="J92" s="5"/>
      <c r="K92" s="5"/>
      <c r="L92" s="5"/>
      <c r="M92" s="5"/>
      <c r="N92" s="5"/>
      <c r="O92" s="24"/>
    </row>
    <row r="93" spans="1:15" ht="15">
      <c r="A93" s="20">
        <v>70</v>
      </c>
      <c r="B93" s="48" t="s">
        <v>10</v>
      </c>
      <c r="C93" s="54">
        <f t="shared" si="1"/>
        <v>0</v>
      </c>
      <c r="D93" s="52"/>
      <c r="E93" s="5"/>
      <c r="F93" s="5"/>
      <c r="G93" s="5"/>
      <c r="H93" s="5"/>
      <c r="I93" s="5"/>
      <c r="J93" s="5"/>
      <c r="K93" s="5"/>
      <c r="L93" s="5"/>
      <c r="M93" s="5"/>
      <c r="N93" s="5"/>
      <c r="O93" s="24"/>
    </row>
    <row r="94" spans="1:15" ht="15">
      <c r="A94" s="26">
        <v>7000</v>
      </c>
      <c r="B94" s="46" t="s">
        <v>119</v>
      </c>
      <c r="C94" s="54">
        <f t="shared" si="1"/>
        <v>0</v>
      </c>
      <c r="D94" s="52"/>
      <c r="E94" s="5"/>
      <c r="F94" s="5"/>
      <c r="G94" s="5"/>
      <c r="H94" s="5"/>
      <c r="I94" s="5"/>
      <c r="J94" s="5"/>
      <c r="K94" s="5"/>
      <c r="L94" s="5"/>
      <c r="M94" s="5"/>
      <c r="N94" s="5"/>
      <c r="O94" s="24"/>
    </row>
    <row r="95" spans="1:15" ht="15">
      <c r="A95" s="26">
        <v>7020</v>
      </c>
      <c r="B95" s="46" t="s">
        <v>120</v>
      </c>
      <c r="C95" s="54">
        <f t="shared" si="1"/>
        <v>0</v>
      </c>
      <c r="D95" s="52"/>
      <c r="E95" s="5"/>
      <c r="F95" s="5"/>
      <c r="G95" s="5"/>
      <c r="H95" s="5"/>
      <c r="I95" s="5"/>
      <c r="J95" s="5"/>
      <c r="K95" s="5"/>
      <c r="L95" s="5"/>
      <c r="M95" s="5"/>
      <c r="N95" s="5"/>
      <c r="O95" s="24"/>
    </row>
    <row r="96" spans="1:15" ht="15">
      <c r="A96" s="26">
        <v>7040</v>
      </c>
      <c r="B96" s="46" t="s">
        <v>32</v>
      </c>
      <c r="C96" s="54">
        <f t="shared" si="1"/>
        <v>0</v>
      </c>
      <c r="D96" s="52"/>
      <c r="E96" s="5"/>
      <c r="F96" s="5"/>
      <c r="G96" s="5"/>
      <c r="H96" s="5"/>
      <c r="I96" s="5"/>
      <c r="J96" s="5"/>
      <c r="K96" s="5"/>
      <c r="L96" s="5"/>
      <c r="M96" s="5"/>
      <c r="N96" s="5"/>
      <c r="O96" s="24"/>
    </row>
    <row r="97" spans="1:15" ht="15">
      <c r="A97" s="26">
        <v>7080</v>
      </c>
      <c r="B97" s="46" t="s">
        <v>133</v>
      </c>
      <c r="C97" s="54">
        <f t="shared" si="1"/>
        <v>0</v>
      </c>
      <c r="D97" s="52"/>
      <c r="E97" s="5"/>
      <c r="F97" s="5"/>
      <c r="G97" s="5"/>
      <c r="H97" s="5"/>
      <c r="I97" s="5"/>
      <c r="J97" s="5"/>
      <c r="K97" s="5"/>
      <c r="L97" s="5"/>
      <c r="M97" s="5"/>
      <c r="N97" s="5"/>
      <c r="O97" s="24"/>
    </row>
    <row r="98" spans="1:15" ht="15">
      <c r="A98" s="26">
        <v>7090</v>
      </c>
      <c r="B98" s="46" t="s">
        <v>134</v>
      </c>
      <c r="C98" s="54">
        <f t="shared" si="1"/>
        <v>0</v>
      </c>
      <c r="D98" s="52"/>
      <c r="E98" s="5"/>
      <c r="F98" s="5"/>
      <c r="G98" s="5"/>
      <c r="H98" s="5"/>
      <c r="I98" s="5"/>
      <c r="J98" s="5"/>
      <c r="K98" s="5"/>
      <c r="L98" s="5"/>
      <c r="M98" s="5"/>
      <c r="N98" s="5"/>
      <c r="O98" s="24"/>
    </row>
    <row r="99" spans="1:15" ht="15">
      <c r="A99" s="20">
        <v>71</v>
      </c>
      <c r="B99" s="48" t="s">
        <v>135</v>
      </c>
      <c r="C99" s="54">
        <f t="shared" si="1"/>
        <v>0</v>
      </c>
      <c r="D99" s="52"/>
      <c r="E99" s="5"/>
      <c r="F99" s="5"/>
      <c r="G99" s="5"/>
      <c r="H99" s="5"/>
      <c r="I99" s="5"/>
      <c r="J99" s="5"/>
      <c r="K99" s="5"/>
      <c r="L99" s="5"/>
      <c r="M99" s="5"/>
      <c r="N99" s="5"/>
      <c r="O99" s="24"/>
    </row>
    <row r="100" spans="1:15" ht="15">
      <c r="A100" s="26">
        <v>7110</v>
      </c>
      <c r="B100" s="46" t="s">
        <v>11</v>
      </c>
      <c r="C100" s="54">
        <f t="shared" si="1"/>
        <v>0</v>
      </c>
      <c r="D100" s="5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24"/>
    </row>
    <row r="101" spans="1:15" ht="15">
      <c r="A101" s="26">
        <v>7140</v>
      </c>
      <c r="B101" s="46" t="s">
        <v>60</v>
      </c>
      <c r="C101" s="54">
        <f t="shared" si="1"/>
        <v>0</v>
      </c>
      <c r="D101" s="5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24"/>
    </row>
    <row r="102" spans="1:15" ht="15">
      <c r="A102" s="26">
        <v>7141</v>
      </c>
      <c r="B102" s="46" t="s">
        <v>13</v>
      </c>
      <c r="C102" s="54">
        <f t="shared" si="1"/>
        <v>0</v>
      </c>
      <c r="D102" s="5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24"/>
    </row>
    <row r="103" spans="1:15" ht="15">
      <c r="A103" s="26">
        <v>7160</v>
      </c>
      <c r="B103" s="46" t="s">
        <v>14</v>
      </c>
      <c r="C103" s="54">
        <f t="shared" si="1"/>
        <v>0</v>
      </c>
      <c r="D103" s="5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4"/>
    </row>
    <row r="104" spans="1:15" ht="15">
      <c r="A104" s="26">
        <v>7190</v>
      </c>
      <c r="B104" s="46" t="s">
        <v>15</v>
      </c>
      <c r="C104" s="54">
        <f t="shared" si="1"/>
        <v>0</v>
      </c>
      <c r="D104" s="5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4"/>
    </row>
    <row r="105" spans="1:15" ht="15">
      <c r="A105" s="20">
        <v>73</v>
      </c>
      <c r="B105" s="48" t="s">
        <v>16</v>
      </c>
      <c r="C105" s="54">
        <f t="shared" si="1"/>
        <v>0</v>
      </c>
      <c r="D105" s="5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24"/>
    </row>
    <row r="106" spans="1:15" ht="15">
      <c r="A106" s="26">
        <v>7300</v>
      </c>
      <c r="B106" s="46" t="s">
        <v>17</v>
      </c>
      <c r="C106" s="54">
        <f t="shared" si="1"/>
        <v>0</v>
      </c>
      <c r="D106" s="5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24"/>
    </row>
    <row r="107" spans="1:15" ht="15">
      <c r="A107" s="26">
        <v>7320</v>
      </c>
      <c r="B107" s="46" t="s">
        <v>18</v>
      </c>
      <c r="C107" s="54">
        <f t="shared" si="1"/>
        <v>0</v>
      </c>
      <c r="D107" s="5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24"/>
    </row>
    <row r="108" spans="1:15" ht="15">
      <c r="A108" s="26">
        <v>7350</v>
      </c>
      <c r="B108" s="46" t="s">
        <v>19</v>
      </c>
      <c r="C108" s="54">
        <f t="shared" si="1"/>
        <v>0</v>
      </c>
      <c r="D108" s="5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24"/>
    </row>
    <row r="109" spans="1:15" ht="15">
      <c r="A109" s="26">
        <v>7390</v>
      </c>
      <c r="B109" s="46" t="s">
        <v>20</v>
      </c>
      <c r="C109" s="54">
        <f t="shared" si="1"/>
        <v>0</v>
      </c>
      <c r="D109" s="5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24"/>
    </row>
    <row r="110" spans="1:15" ht="15">
      <c r="A110" s="20">
        <v>74</v>
      </c>
      <c r="B110" s="48" t="s">
        <v>87</v>
      </c>
      <c r="C110" s="54">
        <f t="shared" si="1"/>
        <v>0</v>
      </c>
      <c r="D110" s="5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24"/>
    </row>
    <row r="111" spans="1:15" ht="15">
      <c r="A111" s="26">
        <v>7400</v>
      </c>
      <c r="B111" s="46" t="s">
        <v>84</v>
      </c>
      <c r="C111" s="54">
        <f t="shared" si="1"/>
        <v>0</v>
      </c>
      <c r="D111" s="5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24"/>
    </row>
    <row r="112" spans="1:15" ht="15">
      <c r="A112" s="20">
        <v>75</v>
      </c>
      <c r="B112" s="48" t="s">
        <v>85</v>
      </c>
      <c r="C112" s="54">
        <f t="shared" si="1"/>
        <v>0</v>
      </c>
      <c r="D112" s="5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24"/>
    </row>
    <row r="113" spans="1:15" ht="15">
      <c r="A113" s="28">
        <v>7510</v>
      </c>
      <c r="B113" s="49" t="s">
        <v>86</v>
      </c>
      <c r="C113" s="54">
        <f t="shared" si="1"/>
        <v>0</v>
      </c>
      <c r="D113" s="5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24"/>
    </row>
    <row r="114" spans="1:15" ht="15">
      <c r="A114" s="28">
        <v>7520</v>
      </c>
      <c r="B114" s="49" t="s">
        <v>100</v>
      </c>
      <c r="C114" s="54">
        <f t="shared" si="1"/>
        <v>0</v>
      </c>
      <c r="D114" s="5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24"/>
    </row>
    <row r="115" spans="1:15" ht="15">
      <c r="A115" s="28">
        <v>7530</v>
      </c>
      <c r="B115" s="49" t="s">
        <v>101</v>
      </c>
      <c r="C115" s="54">
        <f t="shared" si="1"/>
        <v>0</v>
      </c>
      <c r="D115" s="5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24"/>
    </row>
    <row r="116" spans="1:15" ht="15">
      <c r="A116" s="28">
        <v>7540</v>
      </c>
      <c r="B116" s="49" t="s">
        <v>102</v>
      </c>
      <c r="C116" s="54">
        <f t="shared" si="1"/>
        <v>0</v>
      </c>
      <c r="D116" s="5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4"/>
    </row>
    <row r="117" spans="1:15" ht="15">
      <c r="A117" s="20">
        <v>77</v>
      </c>
      <c r="B117" s="48" t="s">
        <v>103</v>
      </c>
      <c r="C117" s="54">
        <f t="shared" si="1"/>
        <v>0</v>
      </c>
      <c r="D117" s="5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24"/>
    </row>
    <row r="118" spans="1:15" ht="15">
      <c r="A118" s="26">
        <v>7790</v>
      </c>
      <c r="B118" s="46" t="s">
        <v>47</v>
      </c>
      <c r="C118" s="54">
        <f t="shared" si="1"/>
        <v>0</v>
      </c>
      <c r="D118" s="5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24"/>
    </row>
    <row r="119" spans="1:15" ht="15.75">
      <c r="A119" s="29" t="s">
        <v>48</v>
      </c>
      <c r="B119" s="45" t="s">
        <v>138</v>
      </c>
      <c r="C119" s="54">
        <f t="shared" si="1"/>
        <v>0</v>
      </c>
      <c r="D119" s="5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24"/>
    </row>
    <row r="120" spans="1:15" ht="15">
      <c r="A120" s="30">
        <v>81</v>
      </c>
      <c r="B120" s="50" t="s">
        <v>139</v>
      </c>
      <c r="C120" s="54">
        <f t="shared" si="1"/>
        <v>0</v>
      </c>
      <c r="D120" s="5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24"/>
    </row>
    <row r="121" spans="1:15" ht="15">
      <c r="A121" s="26">
        <v>8040</v>
      </c>
      <c r="B121" s="46" t="s">
        <v>140</v>
      </c>
      <c r="C121" s="54">
        <f t="shared" si="1"/>
        <v>0</v>
      </c>
      <c r="D121" s="5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24"/>
    </row>
    <row r="122" spans="1:15" ht="15">
      <c r="A122" s="26">
        <v>8060</v>
      </c>
      <c r="B122" s="46" t="s">
        <v>54</v>
      </c>
      <c r="C122" s="54">
        <f t="shared" si="1"/>
        <v>0</v>
      </c>
      <c r="D122" s="5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24"/>
    </row>
    <row r="123" spans="1:15" ht="15">
      <c r="A123" s="26">
        <v>8070</v>
      </c>
      <c r="B123" s="46" t="s">
        <v>55</v>
      </c>
      <c r="C123" s="54">
        <f t="shared" si="1"/>
        <v>0</v>
      </c>
      <c r="D123" s="5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24"/>
    </row>
    <row r="124" spans="1:15" ht="15">
      <c r="A124" s="30">
        <v>82</v>
      </c>
      <c r="B124" s="50" t="s">
        <v>56</v>
      </c>
      <c r="C124" s="54">
        <f t="shared" si="1"/>
        <v>0</v>
      </c>
      <c r="D124" s="5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24"/>
    </row>
    <row r="125" spans="1:15" ht="15">
      <c r="A125" s="26">
        <v>8140</v>
      </c>
      <c r="B125" s="46" t="s">
        <v>57</v>
      </c>
      <c r="C125" s="54">
        <f t="shared" si="1"/>
        <v>0</v>
      </c>
      <c r="D125" s="5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24"/>
    </row>
    <row r="126" spans="1:15" ht="15">
      <c r="A126" s="26">
        <v>8160</v>
      </c>
      <c r="B126" s="46" t="s">
        <v>58</v>
      </c>
      <c r="C126" s="54">
        <f t="shared" si="1"/>
        <v>0</v>
      </c>
      <c r="D126" s="5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24"/>
    </row>
    <row r="127" spans="1:15" ht="15">
      <c r="A127" s="26">
        <v>8170</v>
      </c>
      <c r="B127" s="46" t="s">
        <v>59</v>
      </c>
      <c r="C127" s="54">
        <f t="shared" si="1"/>
        <v>0</v>
      </c>
      <c r="D127" s="5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24"/>
    </row>
    <row r="128" spans="1:15" ht="15.75" thickBot="1">
      <c r="A128" s="55"/>
      <c r="B128" s="56"/>
      <c r="C128" s="54">
        <f t="shared" si="1"/>
        <v>0</v>
      </c>
      <c r="D128" s="57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</row>
    <row r="129" spans="1:15" ht="15.75" thickBot="1">
      <c r="A129" s="60"/>
      <c r="B129" s="61" t="s">
        <v>144</v>
      </c>
      <c r="C129" s="54">
        <f t="shared" si="1"/>
        <v>0</v>
      </c>
      <c r="D129" s="62">
        <f>SUM(D12:D128)</f>
        <v>0</v>
      </c>
      <c r="E129" s="62">
        <f aca="true" t="shared" si="2" ref="E129:K129">SUM(E12:E128)</f>
        <v>0</v>
      </c>
      <c r="F129" s="62">
        <f t="shared" si="2"/>
        <v>0</v>
      </c>
      <c r="G129" s="62">
        <f t="shared" si="2"/>
        <v>0</v>
      </c>
      <c r="H129" s="62">
        <f t="shared" si="2"/>
        <v>0</v>
      </c>
      <c r="I129" s="62">
        <f t="shared" si="2"/>
        <v>0</v>
      </c>
      <c r="J129" s="62">
        <f t="shared" si="2"/>
        <v>0</v>
      </c>
      <c r="K129" s="62">
        <f t="shared" si="2"/>
        <v>0</v>
      </c>
      <c r="L129" s="62">
        <f>SUM(L12:L128)</f>
        <v>0</v>
      </c>
      <c r="M129" s="62">
        <f>SUM(M12:M128)</f>
        <v>0</v>
      </c>
      <c r="N129" s="62">
        <f>SUM(N12:N128)</f>
        <v>0</v>
      </c>
      <c r="O129" s="62">
        <f>SUM(O12:O128)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tabSelected="1" zoomScalePageLayoutView="0" workbookViewId="0" topLeftCell="A1">
      <selection activeCell="B80" sqref="B80"/>
    </sheetView>
  </sheetViews>
  <sheetFormatPr defaultColWidth="9.140625" defaultRowHeight="15"/>
  <cols>
    <col min="1" max="1" width="11.140625" style="79" customWidth="1"/>
    <col min="2" max="2" width="42.8515625" style="0" customWidth="1"/>
    <col min="3" max="3" width="14.00390625" style="0" customWidth="1"/>
    <col min="4" max="4" width="14.421875" style="0" customWidth="1"/>
    <col min="5" max="5" width="14.140625" style="0" customWidth="1"/>
    <col min="6" max="6" width="16.57421875" style="0" customWidth="1"/>
    <col min="7" max="9" width="9.140625" style="0" customWidth="1"/>
    <col min="10" max="10" width="11.7109375" style="0" bestFit="1" customWidth="1"/>
  </cols>
  <sheetData>
    <row r="1" ht="15">
      <c r="C1" s="74"/>
    </row>
    <row r="2" spans="1:3" ht="21">
      <c r="A2" s="80" t="s">
        <v>173</v>
      </c>
      <c r="C2" s="74"/>
    </row>
    <row r="3" spans="1:3" ht="21">
      <c r="A3" s="80"/>
      <c r="B3" s="82" t="s">
        <v>189</v>
      </c>
      <c r="C3" s="74"/>
    </row>
    <row r="4" spans="1:6" ht="18">
      <c r="A4" s="81" t="s">
        <v>116</v>
      </c>
      <c r="B4" s="3" t="s">
        <v>174</v>
      </c>
      <c r="C4" s="75"/>
      <c r="D4" s="3"/>
      <c r="E4" s="3"/>
      <c r="F4" s="3"/>
    </row>
    <row r="5" spans="1:6" ht="18.75" thickBot="1">
      <c r="A5" s="81"/>
      <c r="B5" s="3"/>
      <c r="C5" s="75"/>
      <c r="D5" s="3"/>
      <c r="E5" s="3"/>
      <c r="F5" s="3"/>
    </row>
    <row r="6" spans="1:6" ht="15.75" thickBot="1">
      <c r="A6" s="83"/>
      <c r="B6" s="84"/>
      <c r="C6" s="109" t="s">
        <v>190</v>
      </c>
      <c r="D6" s="110" t="s">
        <v>190</v>
      </c>
      <c r="E6" s="110" t="s">
        <v>190</v>
      </c>
      <c r="F6" s="111"/>
    </row>
    <row r="7" spans="1:6" ht="15.75" thickBot="1">
      <c r="A7" s="85" t="s">
        <v>43</v>
      </c>
      <c r="B7" s="86" t="s">
        <v>44</v>
      </c>
      <c r="C7" s="106">
        <v>2015</v>
      </c>
      <c r="D7" s="107">
        <v>2016</v>
      </c>
      <c r="E7" s="108">
        <v>2017</v>
      </c>
      <c r="F7" s="108" t="s">
        <v>206</v>
      </c>
    </row>
    <row r="8" spans="1:6" ht="15">
      <c r="A8" s="87" t="s">
        <v>197</v>
      </c>
      <c r="B8" s="88" t="s">
        <v>153</v>
      </c>
      <c r="C8" s="88">
        <f>C10+C14+C16+C17</f>
        <v>353500</v>
      </c>
      <c r="D8" s="88">
        <f>D10+D13+D15+D17</f>
        <v>374160</v>
      </c>
      <c r="E8" s="88">
        <f>E17+E16+E15+E14+E13+E10</f>
        <v>0</v>
      </c>
      <c r="F8" s="88">
        <f>C8+D8+E8</f>
        <v>727660</v>
      </c>
    </row>
    <row r="9" spans="1:6" ht="15" hidden="1">
      <c r="A9" s="89">
        <v>41</v>
      </c>
      <c r="B9" s="90" t="s">
        <v>112</v>
      </c>
      <c r="C9" s="91"/>
      <c r="D9" s="91"/>
      <c r="E9" s="91"/>
      <c r="F9" s="91">
        <f>SUM(C9:E9)</f>
        <v>0</v>
      </c>
    </row>
    <row r="10" spans="1:6" ht="15">
      <c r="A10" s="92" t="s">
        <v>171</v>
      </c>
      <c r="B10" s="90" t="s">
        <v>191</v>
      </c>
      <c r="C10" s="91">
        <v>256550</v>
      </c>
      <c r="D10" s="91">
        <v>146750</v>
      </c>
      <c r="E10" s="91">
        <v>0</v>
      </c>
      <c r="F10" s="91">
        <f aca="true" t="shared" si="0" ref="F10:F58">SUM(C10:E10)</f>
        <v>403300</v>
      </c>
    </row>
    <row r="11" spans="1:6" ht="15.75" hidden="1" thickBot="1">
      <c r="A11" s="92" t="s">
        <v>171</v>
      </c>
      <c r="B11" s="90"/>
      <c r="C11" s="93"/>
      <c r="D11" s="93"/>
      <c r="E11" s="93"/>
      <c r="F11" s="91">
        <f t="shared" si="0"/>
        <v>0</v>
      </c>
    </row>
    <row r="12" spans="1:6" ht="15.75" hidden="1" thickBot="1">
      <c r="A12" s="92" t="s">
        <v>171</v>
      </c>
      <c r="B12" s="90"/>
      <c r="C12" s="93"/>
      <c r="D12" s="93"/>
      <c r="E12" s="93"/>
      <c r="F12" s="91">
        <f t="shared" si="0"/>
        <v>0</v>
      </c>
    </row>
    <row r="13" spans="1:6" ht="15">
      <c r="A13" s="119"/>
      <c r="B13" s="118" t="s">
        <v>193</v>
      </c>
      <c r="C13" s="103"/>
      <c r="D13" s="116">
        <v>137160</v>
      </c>
      <c r="E13" s="103"/>
      <c r="F13" s="115">
        <f t="shared" si="0"/>
        <v>137160</v>
      </c>
    </row>
    <row r="14" spans="1:6" ht="15">
      <c r="A14" s="119"/>
      <c r="B14" s="118" t="s">
        <v>194</v>
      </c>
      <c r="C14" s="103">
        <v>70000</v>
      </c>
      <c r="D14" s="103"/>
      <c r="E14" s="103"/>
      <c r="F14" s="115">
        <f t="shared" si="0"/>
        <v>70000</v>
      </c>
    </row>
    <row r="15" spans="1:6" ht="15">
      <c r="A15" s="119"/>
      <c r="B15" s="118" t="s">
        <v>195</v>
      </c>
      <c r="C15" s="103"/>
      <c r="D15" s="103">
        <v>75000</v>
      </c>
      <c r="E15" s="103"/>
      <c r="F15" s="115">
        <f t="shared" si="0"/>
        <v>75000</v>
      </c>
    </row>
    <row r="16" spans="1:6" ht="15">
      <c r="A16" s="119"/>
      <c r="B16" s="118" t="s">
        <v>196</v>
      </c>
      <c r="C16" s="103">
        <v>8000</v>
      </c>
      <c r="D16" s="103"/>
      <c r="E16" s="103"/>
      <c r="F16" s="115">
        <f t="shared" si="0"/>
        <v>8000</v>
      </c>
    </row>
    <row r="17" spans="1:6" ht="15.75" thickBot="1">
      <c r="A17" s="112"/>
      <c r="B17" s="113" t="s">
        <v>192</v>
      </c>
      <c r="C17" s="105">
        <v>18950</v>
      </c>
      <c r="D17" s="105">
        <v>15250</v>
      </c>
      <c r="E17" s="105"/>
      <c r="F17" s="120">
        <f t="shared" si="0"/>
        <v>34200</v>
      </c>
    </row>
    <row r="18" spans="1:6" ht="15">
      <c r="A18" s="87">
        <v>4120</v>
      </c>
      <c r="B18" s="88" t="s">
        <v>154</v>
      </c>
      <c r="C18" s="114">
        <f>SUM(C19:C21)</f>
        <v>0</v>
      </c>
      <c r="D18" s="114">
        <f>SUM(D19:D21)</f>
        <v>0</v>
      </c>
      <c r="E18" s="114">
        <f>SUM(E19:E21)</f>
        <v>0</v>
      </c>
      <c r="F18" s="114">
        <f>SUM(F19:F21)</f>
        <v>0</v>
      </c>
    </row>
    <row r="19" spans="1:6" ht="15">
      <c r="A19" s="92" t="s">
        <v>171</v>
      </c>
      <c r="B19" s="90" t="s">
        <v>180</v>
      </c>
      <c r="C19" s="93"/>
      <c r="D19" s="93"/>
      <c r="E19" s="93"/>
      <c r="F19" s="91">
        <f t="shared" si="0"/>
        <v>0</v>
      </c>
    </row>
    <row r="20" spans="1:6" ht="15.75" thickBot="1">
      <c r="A20" s="92" t="s">
        <v>171</v>
      </c>
      <c r="B20" s="90" t="s">
        <v>181</v>
      </c>
      <c r="C20" s="93"/>
      <c r="D20" s="93"/>
      <c r="E20" s="93"/>
      <c r="F20" s="91">
        <f t="shared" si="0"/>
        <v>0</v>
      </c>
    </row>
    <row r="21" spans="1:6" ht="15.75" hidden="1" thickBot="1">
      <c r="A21" s="92" t="s">
        <v>171</v>
      </c>
      <c r="B21" s="90"/>
      <c r="C21" s="93"/>
      <c r="D21" s="93"/>
      <c r="E21" s="93"/>
      <c r="F21" s="91">
        <f t="shared" si="0"/>
        <v>0</v>
      </c>
    </row>
    <row r="22" spans="1:6" ht="15.75" hidden="1" thickBot="1">
      <c r="A22" s="87">
        <v>4130</v>
      </c>
      <c r="B22" s="88" t="s">
        <v>155</v>
      </c>
      <c r="C22" s="88">
        <f>SUM(C23:C25)</f>
        <v>0</v>
      </c>
      <c r="D22" s="88">
        <f>SUM(D23:D25)</f>
        <v>0</v>
      </c>
      <c r="E22" s="88">
        <f>SUM(E23:E25)</f>
        <v>0</v>
      </c>
      <c r="F22" s="88">
        <f>SUM(F23:F25)</f>
        <v>0</v>
      </c>
    </row>
    <row r="23" spans="1:6" ht="15.75" hidden="1" thickBot="1">
      <c r="A23" s="92" t="s">
        <v>171</v>
      </c>
      <c r="B23" s="90"/>
      <c r="C23" s="93"/>
      <c r="D23" s="93"/>
      <c r="E23" s="93"/>
      <c r="F23" s="91">
        <f t="shared" si="0"/>
        <v>0</v>
      </c>
    </row>
    <row r="24" spans="1:6" ht="15.75" hidden="1" thickBot="1">
      <c r="A24" s="92" t="s">
        <v>171</v>
      </c>
      <c r="B24" s="90"/>
      <c r="C24" s="93"/>
      <c r="D24" s="93"/>
      <c r="E24" s="93"/>
      <c r="F24" s="91">
        <f t="shared" si="0"/>
        <v>0</v>
      </c>
    </row>
    <row r="25" spans="1:6" ht="15.75" hidden="1" thickBot="1">
      <c r="A25" s="92" t="s">
        <v>171</v>
      </c>
      <c r="B25" s="90"/>
      <c r="C25" s="93"/>
      <c r="D25" s="93"/>
      <c r="E25" s="93"/>
      <c r="F25" s="91">
        <f t="shared" si="0"/>
        <v>0</v>
      </c>
    </row>
    <row r="26" spans="1:6" ht="15.75" hidden="1" thickBot="1">
      <c r="A26" s="87">
        <v>4140</v>
      </c>
      <c r="B26" s="88" t="s">
        <v>156</v>
      </c>
      <c r="C26" s="88">
        <f>SUM(C27:C29)</f>
        <v>0</v>
      </c>
      <c r="D26" s="88">
        <f>SUM(D27:D29)</f>
        <v>0</v>
      </c>
      <c r="E26" s="88">
        <f>SUM(E27:E29)</f>
        <v>0</v>
      </c>
      <c r="F26" s="88">
        <f>SUM(F27:F29)</f>
        <v>0</v>
      </c>
    </row>
    <row r="27" spans="1:6" ht="15.75" hidden="1" thickBot="1">
      <c r="A27" s="92" t="s">
        <v>171</v>
      </c>
      <c r="B27" s="90"/>
      <c r="C27" s="93"/>
      <c r="D27" s="93"/>
      <c r="E27" s="93"/>
      <c r="F27" s="91">
        <f t="shared" si="0"/>
        <v>0</v>
      </c>
    </row>
    <row r="28" spans="1:6" ht="15.75" hidden="1" thickBot="1">
      <c r="A28" s="92" t="s">
        <v>171</v>
      </c>
      <c r="B28" s="90"/>
      <c r="C28" s="93"/>
      <c r="D28" s="93"/>
      <c r="E28" s="93"/>
      <c r="F28" s="91">
        <f t="shared" si="0"/>
        <v>0</v>
      </c>
    </row>
    <row r="29" spans="1:6" ht="15.75" hidden="1" thickBot="1">
      <c r="A29" s="92" t="s">
        <v>171</v>
      </c>
      <c r="B29" s="90"/>
      <c r="C29" s="93"/>
      <c r="D29" s="93"/>
      <c r="E29" s="93"/>
      <c r="F29" s="91">
        <f t="shared" si="0"/>
        <v>0</v>
      </c>
    </row>
    <row r="30" spans="1:6" ht="15.75" hidden="1" thickBot="1">
      <c r="A30" s="87">
        <v>4200</v>
      </c>
      <c r="B30" s="88" t="s">
        <v>157</v>
      </c>
      <c r="C30" s="88">
        <f>SUM(C31:C33)</f>
        <v>0</v>
      </c>
      <c r="D30" s="88">
        <f>SUM(D31:D33)</f>
        <v>0</v>
      </c>
      <c r="E30" s="88">
        <f>SUM(E31:E33)</f>
        <v>0</v>
      </c>
      <c r="F30" s="88">
        <f>SUM(F31:F33)</f>
        <v>0</v>
      </c>
    </row>
    <row r="31" spans="1:6" ht="15.75" hidden="1" thickBot="1">
      <c r="A31" s="92" t="s">
        <v>171</v>
      </c>
      <c r="B31" s="90"/>
      <c r="C31" s="93"/>
      <c r="D31" s="93"/>
      <c r="E31" s="93"/>
      <c r="F31" s="91">
        <f t="shared" si="0"/>
        <v>0</v>
      </c>
    </row>
    <row r="32" spans="1:6" ht="15.75" hidden="1" thickBot="1">
      <c r="A32" s="92" t="s">
        <v>171</v>
      </c>
      <c r="B32" s="90"/>
      <c r="C32" s="93"/>
      <c r="D32" s="93"/>
      <c r="E32" s="93"/>
      <c r="F32" s="91">
        <f t="shared" si="0"/>
        <v>0</v>
      </c>
    </row>
    <row r="33" spans="1:6" ht="15.75" hidden="1" thickBot="1">
      <c r="A33" s="92" t="s">
        <v>171</v>
      </c>
      <c r="B33" s="90"/>
      <c r="C33" s="93"/>
      <c r="D33" s="93"/>
      <c r="E33" s="93"/>
      <c r="F33" s="91">
        <f t="shared" si="0"/>
        <v>0</v>
      </c>
    </row>
    <row r="34" spans="1:6" ht="15">
      <c r="A34" s="87">
        <v>4210</v>
      </c>
      <c r="B34" s="88" t="s">
        <v>158</v>
      </c>
      <c r="C34" s="88">
        <f>SUM(C35:C42)</f>
        <v>239620</v>
      </c>
      <c r="D34" s="88">
        <f>SUM(D35:D42)</f>
        <v>131220</v>
      </c>
      <c r="E34" s="88">
        <f>SUM(E35:E42)</f>
        <v>127100</v>
      </c>
      <c r="F34" s="88">
        <f>SUM(F35:F42)</f>
        <v>497940</v>
      </c>
    </row>
    <row r="35" spans="1:6" ht="15" hidden="1">
      <c r="A35" s="89">
        <v>42</v>
      </c>
      <c r="B35" s="90" t="s">
        <v>125</v>
      </c>
      <c r="C35" s="91"/>
      <c r="D35" s="91"/>
      <c r="E35" s="91"/>
      <c r="F35" s="91">
        <f t="shared" si="0"/>
        <v>0</v>
      </c>
    </row>
    <row r="36" spans="1:6" ht="15">
      <c r="A36" s="92" t="s">
        <v>171</v>
      </c>
      <c r="B36" s="90" t="s">
        <v>198</v>
      </c>
      <c r="C36" s="93">
        <v>20000</v>
      </c>
      <c r="D36" s="93">
        <v>20000</v>
      </c>
      <c r="E36" s="93">
        <v>20000</v>
      </c>
      <c r="F36" s="91">
        <f t="shared" si="0"/>
        <v>60000</v>
      </c>
    </row>
    <row r="37" spans="1:6" ht="15">
      <c r="A37" s="92" t="s">
        <v>171</v>
      </c>
      <c r="B37" s="90" t="s">
        <v>199</v>
      </c>
      <c r="C37" s="93">
        <v>45000</v>
      </c>
      <c r="D37" s="93">
        <v>45000</v>
      </c>
      <c r="E37" s="93">
        <v>45000</v>
      </c>
      <c r="F37" s="91">
        <f t="shared" si="0"/>
        <v>135000</v>
      </c>
    </row>
    <row r="38" spans="1:6" ht="15">
      <c r="A38" s="92" t="s">
        <v>171</v>
      </c>
      <c r="B38" s="90" t="s">
        <v>200</v>
      </c>
      <c r="C38" s="93">
        <v>69720</v>
      </c>
      <c r="D38" s="93">
        <v>64720</v>
      </c>
      <c r="E38" s="93">
        <v>60600</v>
      </c>
      <c r="F38" s="91">
        <f t="shared" si="0"/>
        <v>195040</v>
      </c>
    </row>
    <row r="39" spans="1:6" ht="15">
      <c r="A39" s="92" t="s">
        <v>171</v>
      </c>
      <c r="B39" s="90" t="s">
        <v>201</v>
      </c>
      <c r="C39" s="93">
        <v>102000</v>
      </c>
      <c r="D39" s="93"/>
      <c r="E39" s="93"/>
      <c r="F39" s="91">
        <f t="shared" si="0"/>
        <v>102000</v>
      </c>
    </row>
    <row r="40" spans="1:6" ht="15">
      <c r="A40" s="92" t="s">
        <v>171</v>
      </c>
      <c r="B40" s="90" t="s">
        <v>202</v>
      </c>
      <c r="C40" s="93">
        <v>1500</v>
      </c>
      <c r="D40" s="93">
        <v>1500</v>
      </c>
      <c r="E40" s="93">
        <v>1500</v>
      </c>
      <c r="F40" s="91">
        <f t="shared" si="0"/>
        <v>4500</v>
      </c>
    </row>
    <row r="41" spans="1:6" ht="15">
      <c r="A41" s="92" t="s">
        <v>171</v>
      </c>
      <c r="B41" s="90" t="s">
        <v>203</v>
      </c>
      <c r="C41" s="93">
        <v>1400</v>
      </c>
      <c r="D41" s="93"/>
      <c r="E41" s="93"/>
      <c r="F41" s="91">
        <f t="shared" si="0"/>
        <v>1400</v>
      </c>
    </row>
    <row r="42" spans="1:6" ht="15.75" thickBot="1">
      <c r="A42" s="92" t="s">
        <v>171</v>
      </c>
      <c r="B42" s="90" t="s">
        <v>177</v>
      </c>
      <c r="C42" s="93"/>
      <c r="D42" s="93"/>
      <c r="E42" s="93"/>
      <c r="F42" s="91">
        <f t="shared" si="0"/>
        <v>0</v>
      </c>
    </row>
    <row r="43" spans="1:6" ht="15">
      <c r="A43" s="87">
        <v>4220</v>
      </c>
      <c r="B43" s="88" t="s">
        <v>159</v>
      </c>
      <c r="C43" s="88">
        <f>SUM(C44:C46)</f>
        <v>0</v>
      </c>
      <c r="D43" s="88">
        <f>SUM(D44:D46)</f>
        <v>0</v>
      </c>
      <c r="E43" s="88">
        <f>SUM(E44:E46)</f>
        <v>0</v>
      </c>
      <c r="F43" s="88">
        <f>SUM(F44:F46)</f>
        <v>0</v>
      </c>
    </row>
    <row r="44" spans="1:6" ht="15.75" thickBot="1">
      <c r="A44" s="92" t="s">
        <v>171</v>
      </c>
      <c r="B44" s="90" t="s">
        <v>188</v>
      </c>
      <c r="C44" s="93"/>
      <c r="D44" s="93"/>
      <c r="E44" s="93"/>
      <c r="F44" s="91"/>
    </row>
    <row r="45" spans="1:6" ht="15.75" hidden="1" thickBot="1">
      <c r="A45" s="92" t="s">
        <v>171</v>
      </c>
      <c r="B45" s="90"/>
      <c r="C45" s="93"/>
      <c r="D45" s="93"/>
      <c r="E45" s="93"/>
      <c r="F45" s="91">
        <f t="shared" si="0"/>
        <v>0</v>
      </c>
    </row>
    <row r="46" spans="1:6" ht="15.75" hidden="1" thickBot="1">
      <c r="A46" s="92" t="s">
        <v>171</v>
      </c>
      <c r="B46" s="90"/>
      <c r="C46" s="93"/>
      <c r="D46" s="93"/>
      <c r="E46" s="93"/>
      <c r="F46" s="91">
        <f t="shared" si="0"/>
        <v>0</v>
      </c>
    </row>
    <row r="47" spans="1:6" ht="15.75" hidden="1" thickBot="1">
      <c r="A47" s="87">
        <v>4230</v>
      </c>
      <c r="B47" s="88" t="s">
        <v>160</v>
      </c>
      <c r="C47" s="88">
        <f>SUM(C48:C50)</f>
        <v>0</v>
      </c>
      <c r="D47" s="88">
        <f>SUM(D48:D50)</f>
        <v>0</v>
      </c>
      <c r="E47" s="88">
        <f>SUM(E48:E50)</f>
        <v>0</v>
      </c>
      <c r="F47" s="88">
        <f>SUM(F48:F50)</f>
        <v>0</v>
      </c>
    </row>
    <row r="48" spans="1:6" ht="15.75" hidden="1" thickBot="1">
      <c r="A48" s="92" t="s">
        <v>171</v>
      </c>
      <c r="B48" s="90"/>
      <c r="C48" s="93"/>
      <c r="D48" s="93"/>
      <c r="E48" s="93"/>
      <c r="F48" s="91">
        <f t="shared" si="0"/>
        <v>0</v>
      </c>
    </row>
    <row r="49" spans="1:6" ht="15.75" hidden="1" thickBot="1">
      <c r="A49" s="92" t="s">
        <v>171</v>
      </c>
      <c r="B49" s="90"/>
      <c r="C49" s="93"/>
      <c r="D49" s="93"/>
      <c r="E49" s="93"/>
      <c r="F49" s="91">
        <f t="shared" si="0"/>
        <v>0</v>
      </c>
    </row>
    <row r="50" spans="1:6" ht="15.75" hidden="1" thickBot="1">
      <c r="A50" s="92" t="s">
        <v>171</v>
      </c>
      <c r="B50" s="90"/>
      <c r="C50" s="93"/>
      <c r="D50" s="93"/>
      <c r="E50" s="93"/>
      <c r="F50" s="91">
        <f t="shared" si="0"/>
        <v>0</v>
      </c>
    </row>
    <row r="51" spans="1:6" ht="15.75" hidden="1" thickBot="1">
      <c r="A51" s="87">
        <v>4250</v>
      </c>
      <c r="B51" s="88" t="s">
        <v>161</v>
      </c>
      <c r="C51" s="88">
        <f>SUM(C52:C54)</f>
        <v>0</v>
      </c>
      <c r="D51" s="88">
        <f>SUM(D52:D54)</f>
        <v>0</v>
      </c>
      <c r="E51" s="88">
        <f>SUM(E52:E54)</f>
        <v>0</v>
      </c>
      <c r="F51" s="88">
        <f>SUM(F52:F54)</f>
        <v>0</v>
      </c>
    </row>
    <row r="52" spans="1:6" ht="15.75" hidden="1" thickBot="1">
      <c r="A52" s="92" t="s">
        <v>171</v>
      </c>
      <c r="B52" s="90"/>
      <c r="C52" s="93"/>
      <c r="D52" s="93"/>
      <c r="E52" s="93"/>
      <c r="F52" s="91">
        <f t="shared" si="0"/>
        <v>0</v>
      </c>
    </row>
    <row r="53" spans="1:6" ht="15.75" hidden="1" thickBot="1">
      <c r="A53" s="92" t="s">
        <v>171</v>
      </c>
      <c r="B53" s="90"/>
      <c r="C53" s="93"/>
      <c r="D53" s="93"/>
      <c r="E53" s="93"/>
      <c r="F53" s="91">
        <f t="shared" si="0"/>
        <v>0</v>
      </c>
    </row>
    <row r="54" spans="1:6" ht="15.75" hidden="1" thickBot="1">
      <c r="A54" s="92" t="s">
        <v>171</v>
      </c>
      <c r="B54" s="90"/>
      <c r="C54" s="93"/>
      <c r="D54" s="93"/>
      <c r="E54" s="93"/>
      <c r="F54" s="91">
        <f t="shared" si="0"/>
        <v>0</v>
      </c>
    </row>
    <row r="55" spans="1:6" ht="15.75" hidden="1" thickBot="1">
      <c r="A55" s="87">
        <v>4260</v>
      </c>
      <c r="B55" s="88" t="s">
        <v>162</v>
      </c>
      <c r="C55" s="88">
        <f>SUM(C56:C58)</f>
        <v>0</v>
      </c>
      <c r="D55" s="88">
        <f>SUM(D56:D58)</f>
        <v>0</v>
      </c>
      <c r="E55" s="88">
        <f>SUM(E56:E58)</f>
        <v>0</v>
      </c>
      <c r="F55" s="88">
        <f>SUM(F56:F58)</f>
        <v>0</v>
      </c>
    </row>
    <row r="56" spans="1:6" ht="15.75" hidden="1" thickBot="1">
      <c r="A56" s="92" t="s">
        <v>171</v>
      </c>
      <c r="B56" s="90"/>
      <c r="C56" s="93"/>
      <c r="D56" s="93"/>
      <c r="E56" s="93"/>
      <c r="F56" s="91">
        <f t="shared" si="0"/>
        <v>0</v>
      </c>
    </row>
    <row r="57" spans="1:6" ht="15.75" hidden="1" thickBot="1">
      <c r="A57" s="92" t="s">
        <v>171</v>
      </c>
      <c r="B57" s="90"/>
      <c r="C57" s="93"/>
      <c r="D57" s="93"/>
      <c r="E57" s="93"/>
      <c r="F57" s="91">
        <f t="shared" si="0"/>
        <v>0</v>
      </c>
    </row>
    <row r="58" spans="1:6" ht="15.75" hidden="1" thickBot="1">
      <c r="A58" s="92" t="s">
        <v>171</v>
      </c>
      <c r="B58" s="90"/>
      <c r="C58" s="93"/>
      <c r="D58" s="93"/>
      <c r="E58" s="93"/>
      <c r="F58" s="91">
        <f t="shared" si="0"/>
        <v>0</v>
      </c>
    </row>
    <row r="59" spans="1:6" ht="15.75" thickBot="1">
      <c r="A59" s="87">
        <v>4510</v>
      </c>
      <c r="B59" s="88" t="s">
        <v>163</v>
      </c>
      <c r="C59" s="88">
        <f>SUM(C60:C62)</f>
        <v>0</v>
      </c>
      <c r="D59" s="88">
        <f>SUM(D60:D62)</f>
        <v>0</v>
      </c>
      <c r="E59" s="88">
        <f>SUM(E60:E62)</f>
        <v>0</v>
      </c>
      <c r="F59" s="88">
        <f>SUM(F60:F62)</f>
        <v>0</v>
      </c>
    </row>
    <row r="60" spans="1:6" ht="15.75" thickBot="1">
      <c r="A60" s="94"/>
      <c r="B60" s="95" t="s">
        <v>172</v>
      </c>
      <c r="C60" s="96"/>
      <c r="D60" s="96"/>
      <c r="E60" s="96"/>
      <c r="F60" s="88"/>
    </row>
    <row r="61" spans="1:6" ht="15.75" hidden="1" thickBot="1">
      <c r="A61" s="92" t="s">
        <v>171</v>
      </c>
      <c r="B61" s="90"/>
      <c r="C61" s="93"/>
      <c r="D61" s="93"/>
      <c r="E61" s="93"/>
      <c r="F61" s="91">
        <f>SUM(C61:E61)</f>
        <v>0</v>
      </c>
    </row>
    <row r="62" spans="1:6" ht="15.75" hidden="1" thickBot="1">
      <c r="A62" s="92" t="s">
        <v>171</v>
      </c>
      <c r="B62" s="90"/>
      <c r="C62" s="93"/>
      <c r="D62" s="93"/>
      <c r="E62" s="93"/>
      <c r="F62" s="91">
        <f>SUM(C62:E62)</f>
        <v>0</v>
      </c>
    </row>
    <row r="63" spans="1:6" ht="15">
      <c r="A63" s="87">
        <v>4520</v>
      </c>
      <c r="B63" s="88" t="s">
        <v>164</v>
      </c>
      <c r="C63" s="88">
        <f>SUM(C64:C68)</f>
        <v>84000</v>
      </c>
      <c r="D63" s="88">
        <f>SUM(D64:D68)</f>
        <v>144000</v>
      </c>
      <c r="E63" s="88">
        <f>SUM(E64:E68)</f>
        <v>144000</v>
      </c>
      <c r="F63" s="88">
        <f>SUM(F64:F68)</f>
        <v>372000</v>
      </c>
    </row>
    <row r="64" spans="1:6" ht="15" hidden="1">
      <c r="A64" s="89">
        <v>50</v>
      </c>
      <c r="B64" s="90" t="s">
        <v>72</v>
      </c>
      <c r="C64" s="93"/>
      <c r="D64" s="93"/>
      <c r="E64" s="93"/>
      <c r="F64" s="91">
        <f>SUM(C64:E64)</f>
        <v>0</v>
      </c>
    </row>
    <row r="65" spans="1:6" ht="15">
      <c r="A65" s="89">
        <v>51</v>
      </c>
      <c r="B65" s="90" t="s">
        <v>182</v>
      </c>
      <c r="C65" s="121">
        <v>84000</v>
      </c>
      <c r="D65" s="93">
        <v>84000</v>
      </c>
      <c r="E65" s="93">
        <v>84000</v>
      </c>
      <c r="F65" s="91">
        <f>SUM(C65:E65)</f>
        <v>252000</v>
      </c>
    </row>
    <row r="66" spans="1:6" ht="15">
      <c r="A66" s="92" t="s">
        <v>171</v>
      </c>
      <c r="B66" s="90" t="s">
        <v>204</v>
      </c>
      <c r="C66" s="93"/>
      <c r="D66" s="93">
        <v>60000</v>
      </c>
      <c r="E66" s="93">
        <v>60000</v>
      </c>
      <c r="F66" s="91">
        <f>SUM(C66:E66)</f>
        <v>120000</v>
      </c>
    </row>
    <row r="67" spans="1:6" ht="15.75" thickBot="1">
      <c r="A67" s="92" t="s">
        <v>171</v>
      </c>
      <c r="B67" s="90" t="s">
        <v>185</v>
      </c>
      <c r="C67" s="93"/>
      <c r="D67" s="93"/>
      <c r="E67" s="93"/>
      <c r="F67" s="91"/>
    </row>
    <row r="68" spans="1:6" ht="15.75" hidden="1" thickBot="1">
      <c r="A68" s="92" t="s">
        <v>171</v>
      </c>
      <c r="B68" s="90"/>
      <c r="C68" s="93"/>
      <c r="D68" s="93"/>
      <c r="E68" s="93"/>
      <c r="F68" s="91">
        <f>SUM(C68:E68)</f>
        <v>0</v>
      </c>
    </row>
    <row r="69" spans="1:6" ht="15">
      <c r="A69" s="87">
        <v>4530</v>
      </c>
      <c r="B69" s="88" t="s">
        <v>165</v>
      </c>
      <c r="C69" s="88">
        <f>C71+C70</f>
        <v>20000</v>
      </c>
      <c r="D69" s="88">
        <f>D71+D70</f>
        <v>26000</v>
      </c>
      <c r="E69" s="88">
        <f>E71+E70</f>
        <v>10000</v>
      </c>
      <c r="F69" s="88">
        <f>C69+D69+E69</f>
        <v>56000</v>
      </c>
    </row>
    <row r="70" spans="1:6" ht="15">
      <c r="A70" s="89">
        <v>70</v>
      </c>
      <c r="B70" s="90" t="s">
        <v>10</v>
      </c>
      <c r="C70" s="93">
        <v>10000</v>
      </c>
      <c r="D70" s="93">
        <v>16000</v>
      </c>
      <c r="E70" s="93"/>
      <c r="F70" s="91">
        <f aca="true" t="shared" si="1" ref="F70:F77">SUM(C70:E70)</f>
        <v>26000</v>
      </c>
    </row>
    <row r="71" spans="1:6" ht="15.75" thickBot="1">
      <c r="A71" s="89">
        <v>71</v>
      </c>
      <c r="B71" s="90" t="s">
        <v>135</v>
      </c>
      <c r="C71" s="93">
        <v>10000</v>
      </c>
      <c r="D71" s="93">
        <v>10000</v>
      </c>
      <c r="E71" s="93">
        <v>10000</v>
      </c>
      <c r="F71" s="91">
        <f t="shared" si="1"/>
        <v>30000</v>
      </c>
    </row>
    <row r="72" spans="1:6" ht="15" hidden="1">
      <c r="A72" s="89">
        <v>73</v>
      </c>
      <c r="B72" s="90" t="s">
        <v>16</v>
      </c>
      <c r="C72" s="93">
        <v>3000</v>
      </c>
      <c r="D72" s="93">
        <v>3000</v>
      </c>
      <c r="E72" s="93">
        <v>3000</v>
      </c>
      <c r="F72" s="91">
        <f t="shared" si="1"/>
        <v>9000</v>
      </c>
    </row>
    <row r="73" spans="1:6" ht="15" hidden="1">
      <c r="A73" s="89">
        <v>74</v>
      </c>
      <c r="B73" s="90" t="s">
        <v>87</v>
      </c>
      <c r="C73" s="93"/>
      <c r="D73" s="93"/>
      <c r="E73" s="93"/>
      <c r="F73" s="91">
        <f t="shared" si="1"/>
        <v>0</v>
      </c>
    </row>
    <row r="74" spans="1:6" ht="15" hidden="1">
      <c r="A74" s="89">
        <v>75</v>
      </c>
      <c r="B74" s="90" t="s">
        <v>85</v>
      </c>
      <c r="C74" s="93">
        <v>3500</v>
      </c>
      <c r="D74" s="93">
        <v>3500</v>
      </c>
      <c r="E74" s="93">
        <v>3500</v>
      </c>
      <c r="F74" s="91">
        <f t="shared" si="1"/>
        <v>10500</v>
      </c>
    </row>
    <row r="75" spans="1:6" ht="15" hidden="1">
      <c r="A75" s="89">
        <v>77</v>
      </c>
      <c r="B75" s="90" t="s">
        <v>103</v>
      </c>
      <c r="C75" s="93"/>
      <c r="D75" s="93"/>
      <c r="E75" s="93"/>
      <c r="F75" s="91">
        <f t="shared" si="1"/>
        <v>0</v>
      </c>
    </row>
    <row r="76" spans="1:6" ht="15.75" hidden="1" thickBot="1">
      <c r="A76" s="92" t="s">
        <v>171</v>
      </c>
      <c r="B76" s="90"/>
      <c r="C76" s="93"/>
      <c r="D76" s="93"/>
      <c r="E76" s="93"/>
      <c r="F76" s="91">
        <f t="shared" si="1"/>
        <v>0</v>
      </c>
    </row>
    <row r="77" spans="1:6" ht="15.75" hidden="1" thickBot="1">
      <c r="A77" s="92" t="s">
        <v>171</v>
      </c>
      <c r="B77" s="90"/>
      <c r="C77" s="93"/>
      <c r="D77" s="93"/>
      <c r="E77" s="93"/>
      <c r="F77" s="91">
        <f t="shared" si="1"/>
        <v>0</v>
      </c>
    </row>
    <row r="78" spans="1:6" ht="15">
      <c r="A78" s="87">
        <v>4550</v>
      </c>
      <c r="B78" s="88" t="s">
        <v>166</v>
      </c>
      <c r="C78" s="88">
        <f>SUM(C79:C81)</f>
        <v>0</v>
      </c>
      <c r="D78" s="88">
        <f>SUM(D79:D81)</f>
        <v>0</v>
      </c>
      <c r="E78" s="88">
        <f>SUM(E79:E81)</f>
        <v>0</v>
      </c>
      <c r="F78" s="88">
        <f>SUM(F79:F81)</f>
        <v>0</v>
      </c>
    </row>
    <row r="79" spans="1:6" ht="15">
      <c r="A79" s="92" t="s">
        <v>171</v>
      </c>
      <c r="B79" s="90" t="s">
        <v>183</v>
      </c>
      <c r="C79" s="93"/>
      <c r="D79" s="93"/>
      <c r="E79" s="93"/>
      <c r="F79" s="91">
        <f>SUM(C79:E79)</f>
        <v>0</v>
      </c>
    </row>
    <row r="80" spans="1:6" ht="15.75" thickBot="1">
      <c r="A80" s="92" t="s">
        <v>171</v>
      </c>
      <c r="B80" s="90" t="s">
        <v>184</v>
      </c>
      <c r="C80" s="93"/>
      <c r="D80" s="93"/>
      <c r="E80" s="93"/>
      <c r="F80" s="91">
        <f>SUM(C80:E80)</f>
        <v>0</v>
      </c>
    </row>
    <row r="81" spans="1:6" ht="15.75" hidden="1" thickBot="1">
      <c r="A81" s="92" t="s">
        <v>171</v>
      </c>
      <c r="B81" s="90"/>
      <c r="C81" s="93"/>
      <c r="D81" s="93"/>
      <c r="E81" s="93"/>
      <c r="F81" s="91">
        <f>SUM(C81:E81)</f>
        <v>0</v>
      </c>
    </row>
    <row r="82" spans="1:6" ht="15">
      <c r="A82" s="87">
        <v>4560</v>
      </c>
      <c r="B82" s="88" t="s">
        <v>167</v>
      </c>
      <c r="C82" s="88">
        <f>SUM(C83:C85)</f>
        <v>0</v>
      </c>
      <c r="D82" s="88">
        <f>SUM(D83:D85)</f>
        <v>0</v>
      </c>
      <c r="E82" s="88">
        <f>SUM(E83:E85)</f>
        <v>0</v>
      </c>
      <c r="F82" s="88">
        <f>SUM(F83:F85)</f>
        <v>0</v>
      </c>
    </row>
    <row r="83" spans="1:6" ht="15.75" thickBot="1">
      <c r="A83" s="92" t="s">
        <v>171</v>
      </c>
      <c r="B83" s="90" t="s">
        <v>186</v>
      </c>
      <c r="C83" s="93"/>
      <c r="D83" s="93"/>
      <c r="E83" s="93"/>
      <c r="F83" s="91">
        <f>SUM(C83:E83)</f>
        <v>0</v>
      </c>
    </row>
    <row r="84" spans="1:6" ht="15.75" hidden="1" thickBot="1">
      <c r="A84" s="92" t="s">
        <v>171</v>
      </c>
      <c r="B84" s="90"/>
      <c r="C84" s="93"/>
      <c r="D84" s="93"/>
      <c r="E84" s="93"/>
      <c r="F84" s="91">
        <f>SUM(C84:E84)</f>
        <v>0</v>
      </c>
    </row>
    <row r="85" spans="1:6" ht="15.75" hidden="1" thickBot="1">
      <c r="A85" s="92" t="s">
        <v>171</v>
      </c>
      <c r="B85" s="90"/>
      <c r="C85" s="93"/>
      <c r="D85" s="93"/>
      <c r="E85" s="93"/>
      <c r="F85" s="91">
        <f>SUM(C85:E85)</f>
        <v>0</v>
      </c>
    </row>
    <row r="86" spans="1:6" ht="15.75" thickBot="1">
      <c r="A86" s="87">
        <v>4570</v>
      </c>
      <c r="B86" s="88" t="s">
        <v>168</v>
      </c>
      <c r="C86" s="88">
        <v>6000</v>
      </c>
      <c r="D86" s="88">
        <v>6000</v>
      </c>
      <c r="E86" s="88">
        <v>6000</v>
      </c>
      <c r="F86" s="122">
        <f>SUM(C86:E86)</f>
        <v>18000</v>
      </c>
    </row>
    <row r="87" spans="1:6" ht="15.75" hidden="1" thickBot="1">
      <c r="A87" s="89">
        <v>60</v>
      </c>
      <c r="B87" s="90" t="s">
        <v>35</v>
      </c>
      <c r="C87" s="93"/>
      <c r="D87" s="93"/>
      <c r="E87" s="93"/>
      <c r="F87" s="91">
        <f aca="true" t="shared" si="2" ref="F87:F96">SUM(C87:E87)</f>
        <v>0</v>
      </c>
    </row>
    <row r="88" spans="1:6" ht="15.75" hidden="1" thickBot="1">
      <c r="A88" s="89">
        <v>63</v>
      </c>
      <c r="B88" s="90" t="s">
        <v>96</v>
      </c>
      <c r="C88" s="91">
        <v>2000</v>
      </c>
      <c r="D88" s="91">
        <v>2000</v>
      </c>
      <c r="E88" s="91">
        <v>2000</v>
      </c>
      <c r="F88" s="91">
        <f t="shared" si="2"/>
        <v>6000</v>
      </c>
    </row>
    <row r="89" spans="1:6" ht="15.75" hidden="1" thickBot="1">
      <c r="A89" s="89">
        <v>64</v>
      </c>
      <c r="B89" s="90" t="s">
        <v>92</v>
      </c>
      <c r="C89" s="93"/>
      <c r="D89" s="93"/>
      <c r="E89" s="93"/>
      <c r="F89" s="91">
        <f t="shared" si="2"/>
        <v>0</v>
      </c>
    </row>
    <row r="90" spans="1:6" ht="15.75" hidden="1" thickBot="1">
      <c r="A90" s="89">
        <v>66</v>
      </c>
      <c r="B90" s="90" t="s">
        <v>22</v>
      </c>
      <c r="C90" s="93">
        <v>2500</v>
      </c>
      <c r="D90" s="93">
        <v>2500</v>
      </c>
      <c r="E90" s="93">
        <v>2500</v>
      </c>
      <c r="F90" s="91">
        <f t="shared" si="2"/>
        <v>7500</v>
      </c>
    </row>
    <row r="91" spans="1:6" ht="15.75" hidden="1" thickBot="1">
      <c r="A91" s="89">
        <v>67</v>
      </c>
      <c r="B91" s="90" t="s">
        <v>6</v>
      </c>
      <c r="C91" s="93"/>
      <c r="D91" s="93"/>
      <c r="E91" s="93"/>
      <c r="F91" s="91">
        <f t="shared" si="2"/>
        <v>0</v>
      </c>
    </row>
    <row r="92" spans="1:6" ht="15.75" hidden="1" thickBot="1">
      <c r="A92" s="89">
        <v>68</v>
      </c>
      <c r="B92" s="90" t="s">
        <v>176</v>
      </c>
      <c r="C92" s="93">
        <v>1500</v>
      </c>
      <c r="D92" s="93">
        <v>1500</v>
      </c>
      <c r="E92" s="93">
        <v>1500</v>
      </c>
      <c r="F92" s="91">
        <f t="shared" si="2"/>
        <v>4500</v>
      </c>
    </row>
    <row r="93" spans="1:6" ht="15.75" hidden="1" thickBot="1">
      <c r="A93" s="89">
        <v>69</v>
      </c>
      <c r="B93" s="90" t="s">
        <v>175</v>
      </c>
      <c r="C93" s="93">
        <v>2000</v>
      </c>
      <c r="D93" s="93">
        <v>2000</v>
      </c>
      <c r="E93" s="93">
        <v>2000</v>
      </c>
      <c r="F93" s="91">
        <f t="shared" si="2"/>
        <v>6000</v>
      </c>
    </row>
    <row r="94" spans="1:6" ht="15.75" hidden="1" thickBot="1">
      <c r="A94" s="92" t="s">
        <v>171</v>
      </c>
      <c r="B94" s="90" t="s">
        <v>178</v>
      </c>
      <c r="C94" s="93">
        <v>1000</v>
      </c>
      <c r="D94" s="93">
        <v>1000</v>
      </c>
      <c r="E94" s="93">
        <v>1000</v>
      </c>
      <c r="F94" s="91">
        <f t="shared" si="2"/>
        <v>3000</v>
      </c>
    </row>
    <row r="95" spans="1:6" ht="15.75" hidden="1" thickBot="1">
      <c r="A95" s="92" t="s">
        <v>171</v>
      </c>
      <c r="B95" s="90"/>
      <c r="C95" s="93"/>
      <c r="D95" s="93"/>
      <c r="E95" s="93"/>
      <c r="F95" s="91">
        <f t="shared" si="2"/>
        <v>0</v>
      </c>
    </row>
    <row r="96" spans="1:6" ht="15.75" hidden="1" thickBot="1">
      <c r="A96" s="92" t="s">
        <v>171</v>
      </c>
      <c r="B96" s="90"/>
      <c r="C96" s="93"/>
      <c r="D96" s="93"/>
      <c r="E96" s="93"/>
      <c r="F96" s="91">
        <f t="shared" si="2"/>
        <v>0</v>
      </c>
    </row>
    <row r="97" spans="1:6" ht="15">
      <c r="A97" s="87">
        <v>4580</v>
      </c>
      <c r="B97" s="88" t="s">
        <v>169</v>
      </c>
      <c r="C97" s="88">
        <f>SUM(C98:C101)</f>
        <v>0</v>
      </c>
      <c r="D97" s="88">
        <f>SUM(D98:D101)</f>
        <v>0</v>
      </c>
      <c r="E97" s="88">
        <f>SUM(E98:E101)</f>
        <v>0</v>
      </c>
      <c r="F97" s="88">
        <f>SUM(F98:F101)</f>
        <v>0</v>
      </c>
    </row>
    <row r="98" spans="1:6" ht="15" hidden="1">
      <c r="A98" s="97">
        <v>81</v>
      </c>
      <c r="B98" s="98" t="s">
        <v>139</v>
      </c>
      <c r="C98" s="93"/>
      <c r="D98" s="93"/>
      <c r="E98" s="93"/>
      <c r="F98" s="91">
        <f>SUM(C98:E98)</f>
        <v>0</v>
      </c>
    </row>
    <row r="99" spans="1:6" ht="15.75" thickBot="1">
      <c r="A99" s="97">
        <v>82</v>
      </c>
      <c r="B99" s="98" t="s">
        <v>56</v>
      </c>
      <c r="C99" s="93"/>
      <c r="D99" s="93"/>
      <c r="E99" s="93"/>
      <c r="F99" s="91">
        <f>SUM(C99:E99)</f>
        <v>0</v>
      </c>
    </row>
    <row r="100" spans="1:6" ht="15.75" hidden="1" thickBot="1">
      <c r="A100" s="92" t="s">
        <v>171</v>
      </c>
      <c r="B100" s="98"/>
      <c r="C100" s="93"/>
      <c r="D100" s="93"/>
      <c r="E100" s="93"/>
      <c r="F100" s="91">
        <f>SUM(C100:E100)</f>
        <v>0</v>
      </c>
    </row>
    <row r="101" spans="1:6" ht="15.75" hidden="1" thickBot="1">
      <c r="A101" s="92" t="s">
        <v>171</v>
      </c>
      <c r="B101" s="98"/>
      <c r="C101" s="93"/>
      <c r="D101" s="93"/>
      <c r="E101" s="93"/>
      <c r="F101" s="91">
        <f>SUM(C101:E101)</f>
        <v>0</v>
      </c>
    </row>
    <row r="102" spans="1:6" ht="15.75" thickBot="1">
      <c r="A102" s="87">
        <v>4700</v>
      </c>
      <c r="B102" s="88" t="s">
        <v>170</v>
      </c>
      <c r="C102" s="88">
        <f>SUM(C103:C106)</f>
        <v>36606</v>
      </c>
      <c r="D102" s="88">
        <f>SUM(D103:D106)</f>
        <v>34269</v>
      </c>
      <c r="E102" s="88">
        <f>SUM(E103:E106)</f>
        <v>18055</v>
      </c>
      <c r="F102" s="88">
        <f aca="true" t="shared" si="3" ref="F102:F107">C102+D102+E102</f>
        <v>88930</v>
      </c>
    </row>
    <row r="103" spans="1:10" ht="15.75" thickBot="1">
      <c r="A103" s="89">
        <v>47</v>
      </c>
      <c r="B103" s="90" t="s">
        <v>142</v>
      </c>
      <c r="C103" s="91"/>
      <c r="D103" s="91"/>
      <c r="E103" s="91"/>
      <c r="F103" s="88">
        <f t="shared" si="3"/>
        <v>0</v>
      </c>
      <c r="J103" s="78"/>
    </row>
    <row r="104" spans="1:10" ht="15.75" thickBot="1">
      <c r="A104" s="89"/>
      <c r="B104" s="90" t="s">
        <v>205</v>
      </c>
      <c r="C104" s="91">
        <v>36606</v>
      </c>
      <c r="D104" s="91">
        <v>34269</v>
      </c>
      <c r="E104" s="91">
        <v>18055</v>
      </c>
      <c r="F104" s="125">
        <f t="shared" si="3"/>
        <v>88930</v>
      </c>
      <c r="J104" s="78"/>
    </row>
    <row r="105" spans="1:6" ht="15.75" thickBot="1">
      <c r="A105" s="89"/>
      <c r="B105" s="90" t="s">
        <v>187</v>
      </c>
      <c r="C105" s="91"/>
      <c r="D105" s="91"/>
      <c r="E105" s="91"/>
      <c r="F105" s="125">
        <f t="shared" si="3"/>
        <v>0</v>
      </c>
    </row>
    <row r="106" spans="1:6" ht="15.75" thickBot="1">
      <c r="A106" s="124" t="s">
        <v>171</v>
      </c>
      <c r="B106" s="118" t="s">
        <v>179</v>
      </c>
      <c r="C106" s="123"/>
      <c r="D106" s="123"/>
      <c r="E106" s="123"/>
      <c r="F106" s="125">
        <f t="shared" si="3"/>
        <v>0</v>
      </c>
    </row>
    <row r="107" spans="1:6" ht="15">
      <c r="A107" s="117"/>
      <c r="B107" s="118" t="s">
        <v>207</v>
      </c>
      <c r="C107" s="123">
        <f>C109*10%</f>
        <v>73972.6</v>
      </c>
      <c r="D107" s="123">
        <f>D109*10%</f>
        <v>71564.90000000001</v>
      </c>
      <c r="E107" s="123">
        <f>E109*10%</f>
        <v>30515.5</v>
      </c>
      <c r="F107" s="125">
        <f t="shared" si="3"/>
        <v>176053</v>
      </c>
    </row>
    <row r="108" spans="1:6" ht="15.75" thickBot="1">
      <c r="A108" s="117"/>
      <c r="B108" s="131"/>
      <c r="C108" s="132"/>
      <c r="D108" s="132"/>
      <c r="E108" s="132"/>
      <c r="F108" s="132"/>
    </row>
    <row r="109" spans="1:6" ht="19.5" thickBot="1">
      <c r="A109" s="130"/>
      <c r="B109" s="99" t="s">
        <v>209</v>
      </c>
      <c r="C109" s="100">
        <f>C102+C69+C63+C34+C8+C86</f>
        <v>739726</v>
      </c>
      <c r="D109" s="100">
        <f>D102+D69+D63+D34+D8+D86</f>
        <v>715649</v>
      </c>
      <c r="E109" s="100">
        <f>E102+E69+E63+E34+E8+E86</f>
        <v>305155</v>
      </c>
      <c r="F109" s="133">
        <f>F102+F69+F63+F34+F8+F86</f>
        <v>1760530</v>
      </c>
    </row>
    <row r="110" spans="1:6" ht="19.5" thickBot="1">
      <c r="A110" s="130"/>
      <c r="B110" s="99" t="s">
        <v>210</v>
      </c>
      <c r="C110" s="101">
        <f>C107+C109</f>
        <v>813698.6</v>
      </c>
      <c r="D110" s="101">
        <f>D107+D109</f>
        <v>787213.9</v>
      </c>
      <c r="E110" s="101">
        <f>E107+E109</f>
        <v>335670.5</v>
      </c>
      <c r="F110" s="100">
        <f>F107+F109</f>
        <v>1936583</v>
      </c>
    </row>
    <row r="111" spans="1:6" ht="19.5" thickBot="1">
      <c r="A111" s="130"/>
      <c r="B111" s="99" t="s">
        <v>212</v>
      </c>
      <c r="C111" s="101">
        <f>C110*10%</f>
        <v>81369.86</v>
      </c>
      <c r="D111" s="101">
        <f>D110*10%</f>
        <v>78721.39000000001</v>
      </c>
      <c r="E111" s="101">
        <f>E110*10%</f>
        <v>33567.05</v>
      </c>
      <c r="F111" s="100">
        <f>F110*10%</f>
        <v>193658.30000000002</v>
      </c>
    </row>
    <row r="112" spans="1:6" ht="18.75">
      <c r="A112" s="134"/>
      <c r="B112" s="102" t="s">
        <v>208</v>
      </c>
      <c r="C112" s="127">
        <f>SUM(C110:C111)</f>
        <v>895068.46</v>
      </c>
      <c r="D112" s="127">
        <f>SUM(D110:D111)</f>
        <v>865935.29</v>
      </c>
      <c r="E112" s="127">
        <f>SUM(E110:E111)</f>
        <v>369237.55</v>
      </c>
      <c r="F112" s="135">
        <f>SUM(F110:F111)</f>
        <v>2130241.3</v>
      </c>
    </row>
    <row r="113" spans="1:6" ht="18.75">
      <c r="A113" s="136"/>
      <c r="B113" s="128"/>
      <c r="C113" s="129"/>
      <c r="D113" s="129"/>
      <c r="E113" s="129"/>
      <c r="F113" s="137"/>
    </row>
    <row r="114" spans="1:6" ht="19.5" thickBot="1">
      <c r="A114" s="138"/>
      <c r="B114" s="104" t="s">
        <v>211</v>
      </c>
      <c r="C114" s="126">
        <f>C112*0.082</f>
        <v>73395.61372</v>
      </c>
      <c r="D114" s="126">
        <f>D112*0.082</f>
        <v>71006.69378</v>
      </c>
      <c r="E114" s="126">
        <f>E112*0.082</f>
        <v>30277.4791</v>
      </c>
      <c r="F114" s="139">
        <f>F112*0.082</f>
        <v>174679.7866</v>
      </c>
    </row>
  </sheetData>
  <sheetProtection/>
  <printOptions/>
  <pageMargins left="0.75" right="0.75" top="1" bottom="1" header="0.5" footer="0.5"/>
  <pageSetup fitToHeight="1" fitToWidth="1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Bjørg</cp:lastModifiedBy>
  <cp:lastPrinted>2015-02-06T16:52:41Z</cp:lastPrinted>
  <dcterms:created xsi:type="dcterms:W3CDTF">2012-01-19T10:13:29Z</dcterms:created>
  <dcterms:modified xsi:type="dcterms:W3CDTF">2015-05-19T18:44:49Z</dcterms:modified>
  <cp:category/>
  <cp:version/>
  <cp:contentType/>
  <cp:contentStatus/>
</cp:coreProperties>
</file>